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БЮДЖЕТА'!$A$8:$J$8</definedName>
    <definedName name="_xlnm.Print_Titles" localSheetId="0">'БЕЗ УЧЕТА СЧЕТОВ БЮДЖЕТА'!$8:$8</definedName>
    <definedName name="_xlnm.Print_Area" localSheetId="0">'БЕЗ УЧЕТА СЧЕТОВ БЮДЖЕТА'!$A$1:$J$616</definedName>
  </definedNames>
  <calcPr fullCalcOnLoad="1"/>
</workbook>
</file>

<file path=xl/sharedStrings.xml><?xml version="1.0" encoding="utf-8"?>
<sst xmlns="http://schemas.openxmlformats.org/spreadsheetml/2006/main" count="2443" uniqueCount="489">
  <si>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</si>
  <si>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</si>
  <si>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</si>
  <si>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</si>
  <si>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</si>
  <si>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</si>
  <si>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</si>
  <si>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</si>
  <si>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</si>
  <si>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</si>
  <si>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</si>
  <si>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</si>
  <si>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</si>
  <si>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</si>
  <si>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</si>
  <si>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</si>
  <si>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</si>
  <si>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</si>
  <si>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</si>
  <si>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</si>
  <si>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</si>
  <si>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</si>
  <si>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</si>
  <si>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</si>
  <si>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</si>
  <si>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</si>
  <si>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</si>
  <si>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</si>
  <si>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</si>
  <si>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</si>
  <si>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</si>
  <si>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</si>
  <si>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</si>
  <si>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</si>
  <si>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</si>
  <si>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</si>
  <si>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</si>
  <si>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</si>
  <si>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</si>
  <si>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</si>
  <si>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</si>
  <si>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</si>
  <si>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</si>
  <si>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</si>
  <si>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</si>
  <si>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</si>
  <si>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</si>
  <si>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</si>
  <si>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</si>
  <si>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</si>
  <si>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</si>
  <si>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</si>
  <si>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</si>
  <si>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</si>
  <si>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</si>
  <si>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</si>
  <si>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</si>
  <si>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</si>
  <si>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</si>
  <si>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</si>
  <si>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</si>
  <si>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</si>
  <si>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</si>
  <si>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</si>
  <si>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</si>
  <si>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</si>
  <si>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</si>
  <si>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</si>
  <si>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</si>
  <si>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</si>
  <si>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</si>
  <si>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</si>
  <si>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</si>
  <si>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</si>
  <si>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</si>
  <si>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</si>
  <si>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</si>
  <si>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</si>
  <si>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</si>
  <si>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</si>
  <si>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</si>
  <si>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</si>
  <si>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</si>
  <si>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</si>
  <si>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</si>
  <si>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</si>
  <si>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</si>
  <si>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</si>
  <si>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</si>
  <si>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</si>
  <si>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</si>
  <si>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</si>
  <si>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</si>
  <si>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</si>
  <si>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</si>
  <si>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</si>
  <si>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</si>
  <si>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</si>
  <si>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</si>
  <si>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</si>
  <si>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</si>
  <si>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</si>
  <si>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</si>
  <si>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</si>
  <si>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</si>
  <si>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</si>
  <si>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</si>
  <si>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</si>
  <si>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</si>
  <si>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</si>
  <si>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</si>
  <si>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</si>
  <si>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</si>
  <si>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</si>
  <si>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</si>
  <si>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</si>
  <si>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</si>
  <si>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</si>
  <si>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</si>
  <si>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</si>
  <si>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</si>
  <si>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</si>
  <si>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</si>
  <si>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</si>
  <si>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</si>
  <si>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</si>
  <si>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</si>
  <si>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</si>
  <si>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</si>
  <si>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</si>
  <si>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</si>
  <si>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</si>
  <si>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</si>
  <si>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</si>
  <si>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</si>
  <si>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</si>
  <si>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</si>
  <si>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</si>
  <si>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</si>
  <si>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</si>
  <si>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</si>
  <si>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</si>
  <si>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</si>
  <si>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</si>
  <si>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</si>
  <si>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</si>
  <si>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</si>
  <si>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</si>
  <si>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</si>
  <si>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</si>
  <si>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</si>
  <si>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</si>
  <si>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</si>
  <si>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</si>
  <si>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</si>
  <si>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</si>
  <si>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</si>
  <si>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</si>
  <si>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</si>
  <si>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</si>
  <si>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</si>
  <si>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</si>
  <si>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</si>
  <si>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</si>
  <si>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</si>
  <si>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</si>
  <si>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</si>
  <si>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</si>
  <si>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</si>
  <si>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</si>
  <si>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</si>
  <si>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</si>
  <si>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</si>
  <si>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</si>
  <si>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</si>
  <si>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</si>
  <si>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</si>
  <si>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</si>
  <si>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</si>
  <si>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</si>
  <si>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</si>
  <si>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</si>
  <si>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</si>
  <si>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</si>
  <si>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</si>
  <si>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</si>
  <si>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</si>
  <si>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</si>
  <si>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</si>
  <si>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</si>
  <si>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</si>
  <si>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</si>
  <si>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</si>
  <si>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</si>
  <si>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</si>
  <si>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</si>
  <si>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</si>
  <si>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</si>
  <si>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</si>
  <si>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</si>
  <si>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</si>
  <si>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</si>
  <si>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</si>
  <si>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</si>
  <si>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</si>
  <si>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</si>
  <si>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</si>
  <si>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</si>
  <si>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</si>
  <si>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</si>
  <si>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</si>
  <si>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</si>
  <si>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</si>
  <si>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</si>
  <si>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</si>
  <si>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</si>
  <si>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</si>
  <si>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</si>
  <si>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</si>
  <si>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</si>
  <si>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</si>
  <si>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</si>
  <si>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</si>
  <si>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</si>
  <si>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</si>
  <si>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</si>
  <si>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</si>
  <si>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</si>
  <si>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</si>
  <si>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</si>
  <si>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</si>
  <si>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</si>
  <si>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</si>
  <si>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</si>
  <si>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</si>
  <si>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</si>
  <si>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</si>
  <si>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</si>
  <si>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</si>
  <si>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</si>
  <si>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</si>
  <si>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</si>
  <si>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</si>
  <si>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</si>
  <si>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</si>
  <si>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</si>
  <si>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</si>
  <si>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</si>
  <si>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</si>
  <si>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</si>
  <si>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</si>
  <si>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</si>
  <si>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</si>
  <si>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</si>
  <si>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</si>
  <si>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</si>
  <si>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</si>
  <si>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</si>
  <si>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</si>
  <si>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</si>
  <si>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</si>
  <si>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</si>
  <si>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</si>
  <si>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</si>
  <si>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</si>
  <si>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</si>
  <si>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</si>
  <si>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</si>
  <si>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</si>
  <si>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</si>
  <si>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</si>
  <si>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</si>
  <si>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</si>
  <si>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</si>
  <si>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</si>
  <si>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</si>
  <si>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</si>
  <si>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</si>
  <si>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</si>
  <si>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</si>
  <si>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</si>
  <si>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</si>
  <si>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</si>
  <si>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</si>
  <si>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</si>
  <si>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</si>
  <si>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</si>
  <si>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</si>
  <si>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</si>
  <si>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</si>
  <si>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</si>
  <si>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</si>
  <si>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</si>
  <si>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</si>
  <si>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</si>
  <si>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</si>
  <si>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</si>
  <si>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</si>
  <si>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</si>
  <si>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</si>
  <si>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</si>
  <si>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</si>
  <si>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</si>
  <si>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</si>
  <si>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</si>
  <si>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</si>
  <si>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</si>
  <si>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</si>
  <si>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</si>
  <si>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</si>
  <si>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</si>
  <si>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</si>
  <si>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</si>
  <si>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</si>
  <si>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</si>
  <si>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</si>
  <si>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</si>
  <si>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</si>
  <si>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</si>
  <si>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</si>
  <si>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</si>
  <si>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</si>
  <si>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</si>
  <si>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</si>
  <si>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</si>
  <si>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</si>
  <si>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</si>
  <si>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</si>
  <si>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</si>
  <si>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</si>
  <si>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</si>
  <si>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</si>
  <si>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</si>
  <si>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</si>
  <si>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</si>
  <si>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</si>
  <si>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</si>
  <si>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</si>
  <si>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</si>
  <si>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</si>
  <si>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</si>
  <si>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</si>
  <si>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</si>
  <si>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</si>
  <si>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</si>
  <si>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</si>
  <si>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</si>
  <si>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</si>
  <si>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</si>
  <si>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</si>
  <si>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</si>
  <si>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</si>
  <si>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</si>
  <si>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</si>
  <si>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</si>
  <si>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</si>
  <si>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</si>
  <si>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</si>
  <si>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</si>
  <si>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</si>
  <si>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</si>
  <si>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</si>
  <si>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</si>
  <si>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</si>
  <si>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</si>
  <si>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</si>
  <si>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</si>
  <si>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</si>
  <si>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</si>
  <si>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</si>
  <si>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</si>
  <si>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</si>
  <si>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</si>
  <si>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</si>
  <si>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</si>
  <si>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</si>
  <si>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</si>
  <si>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</si>
  <si>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</si>
  <si>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</si>
  <si>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</si>
  <si>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</si>
  <si>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</si>
  <si>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</si>
  <si>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</si>
  <si>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</si>
  <si>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</si>
  <si>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</si>
  <si>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</si>
  <si>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</si>
  <si>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</si>
  <si>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</si>
  <si>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</si>
  <si>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</si>
  <si>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</si>
  <si>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</si>
  <si>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</si>
  <si>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</si>
  <si>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</si>
  <si>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</si>
  <si>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</si>
  <si>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</si>
  <si>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</si>
  <si>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</si>
  <si>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634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</si>
  <si>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</si>
  <si>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</si>
  <si>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</si>
  <si>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</si>
  <si>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</si>
  <si>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</si>
  <si>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</si>
  <si>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</si>
  <si>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</si>
  <si>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</si>
  <si>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9999954690</t>
  </si>
  <si>
    <t>Расходы на проведение Всероссийской переписи населения 2020 года</t>
  </si>
  <si>
    <t>Муниципальная программа «Комплексного развития систем социальной инфраструктуры в ММР»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</si>
  <si>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</si>
  <si>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</si>
  <si>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</si>
  <si>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</si>
  <si>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</si>
  <si>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</si>
  <si>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</si>
  <si>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</si>
  <si>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</si>
  <si>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</si>
  <si>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</si>
  <si>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</si>
  <si>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</si>
  <si>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</si>
  <si>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</si>
  <si>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</si>
  <si>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</si>
  <si>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</si>
  <si>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</si>
  <si>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</si>
  <si>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</si>
  <si>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</si>
  <si>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190G552430</t>
  </si>
  <si>
    <t>Расходы на строительство и реконструкцию (модернизацию) объектов питьевого водоснабжения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</si>
  <si>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</si>
  <si>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</si>
  <si>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Расходы на организацию физкультурно-спортивной работы по месту жительства за счет средств краевого бюджета</t>
  </si>
  <si>
    <t>150P592220</t>
  </si>
  <si>
    <t>Расходы на организацию физкультурно-спортивной работы по месту жительства за счет средств местного бюджета</t>
  </si>
  <si>
    <t>150P5S2220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</si>
  <si>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</si>
  <si>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</si>
  <si>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Годовой план уточненный</t>
  </si>
  <si>
    <t>Исполнено</t>
  </si>
  <si>
    <t>% исполнения к первоначально утвержденным расходам</t>
  </si>
  <si>
    <t>% исполнения к уточненным расходам</t>
  </si>
  <si>
    <t>Годовой план на 01.01.2021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</si>
  <si>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</si>
  <si>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</si>
  <si>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налога на имущество и земельного налога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</si>
  <si>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</si>
  <si>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</si>
  <si>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</si>
  <si>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</si>
  <si>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</si>
  <si>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</si>
  <si>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</si>
  <si>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</si>
  <si>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</si>
  <si>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</si>
  <si>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</si>
  <si>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</si>
  <si>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</si>
  <si>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</si>
  <si>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</si>
  <si>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</si>
  <si>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</si>
  <si>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</si>
  <si>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</si>
  <si>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Субсидии на софинансирование объектов капитального строительства государственной (муниципальной) собственности</t>
  </si>
  <si>
    <t>522</t>
  </si>
  <si>
    <t>Мероприятия учреждений по развитию общего образования</t>
  </si>
  <si>
    <t>0310021691</t>
  </si>
  <si>
    <t>Мероприятия учреждений по развитию дошкольного образования</t>
  </si>
  <si>
    <t>0320021691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</si>
  <si>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</si>
  <si>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2100011610</t>
  </si>
  <si>
    <t>тыс.руб</t>
  </si>
  <si>
    <t>Приложение 2 к решению Думы</t>
  </si>
  <si>
    <t>районного бюджета за 2021 год  по разделам, подразделам, целевым статьям и видам расходов в соответствии с бюджетной классификацией РФ</t>
  </si>
  <si>
    <t>района №  219  от 23.06.2022г.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</si>
</sst>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6" fontId="1" fillId="0" borderId="0" xfId="60" applyNumberFormat="1" applyFont="1" applyAlignment="1">
      <alignment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1" fillId="39" borderId="10" xfId="0" applyNumberFormat="1" applyFont="1" applyFill="1" applyBorder="1" applyAlignment="1">
      <alignment horizontal="center" vertical="center" wrapText="1"/>
    </xf>
    <xf numFmtId="171" fontId="1" fillId="39" borderId="10" xfId="6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vertical="top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177" fontId="2" fillId="12" borderId="10" xfId="0" applyNumberFormat="1" applyFont="1" applyFill="1" applyBorder="1" applyAlignment="1">
      <alignment horizontal="center" vertical="center" shrinkToFit="1"/>
    </xf>
    <xf numFmtId="0" fontId="2" fillId="10" borderId="10" xfId="0" applyFont="1" applyFill="1" applyBorder="1" applyAlignment="1">
      <alignment horizontal="left" vertical="top" wrapText="1"/>
    </xf>
    <xf numFmtId="49" fontId="2" fillId="10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177" fontId="2" fillId="37" borderId="10" xfId="60" applyNumberFormat="1" applyFont="1" applyFill="1" applyBorder="1" applyAlignment="1">
      <alignment horizontal="center" vertical="center" shrinkToFit="1"/>
    </xf>
    <xf numFmtId="177" fontId="2" fillId="34" borderId="10" xfId="60" applyNumberFormat="1" applyFont="1" applyFill="1" applyBorder="1" applyAlignment="1">
      <alignment horizontal="center" vertical="center" shrinkToFit="1"/>
    </xf>
    <xf numFmtId="177" fontId="2" fillId="38" borderId="10" xfId="60" applyNumberFormat="1" applyFont="1" applyFill="1" applyBorder="1" applyAlignment="1">
      <alignment horizontal="center" vertical="center" shrinkToFit="1"/>
    </xf>
    <xf numFmtId="177" fontId="2" fillId="35" borderId="10" xfId="60" applyNumberFormat="1" applyFont="1" applyFill="1" applyBorder="1" applyAlignment="1">
      <alignment horizontal="center" vertical="center" shrinkToFit="1"/>
    </xf>
    <xf numFmtId="177" fontId="2" fillId="12" borderId="10" xfId="60" applyNumberFormat="1" applyFont="1" applyFill="1" applyBorder="1" applyAlignment="1">
      <alignment horizontal="center" vertical="center" shrinkToFit="1"/>
    </xf>
    <xf numFmtId="177" fontId="2" fillId="10" borderId="10" xfId="0" applyNumberFormat="1" applyFont="1" applyFill="1" applyBorder="1" applyAlignment="1">
      <alignment horizontal="center" vertical="center" shrinkToFit="1"/>
    </xf>
    <xf numFmtId="177" fontId="5" fillId="38" borderId="12" xfId="0" applyNumberFormat="1" applyFont="1" applyFill="1" applyBorder="1" applyAlignment="1">
      <alignment horizontal="center" vertical="center" shrinkToFit="1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177" fontId="2" fillId="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177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177" fontId="2" fillId="39" borderId="10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8"/>
  <sheetViews>
    <sheetView showGridLines="0" tabSelected="1" view="pageBreakPreview" zoomScale="120" zoomScaleSheetLayoutView="120" zoomScalePageLayoutView="0" workbookViewId="0" topLeftCell="A1">
      <selection activeCell="I4" sqref="I4"/>
    </sheetView>
  </sheetViews>
  <sheetFormatPr defaultColWidth="9.00390625" defaultRowHeight="12.75" outlineLevelRow="6"/>
  <cols>
    <col min="1" max="1" width="66.87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9" width="14.875" style="2" customWidth="1"/>
    <col min="10" max="10" width="15.625" style="2" customWidth="1"/>
    <col min="11" max="11" width="14.125" style="2" hidden="1" customWidth="1"/>
    <col min="12" max="16384" width="9.125" style="2" customWidth="1"/>
  </cols>
  <sheetData>
    <row r="1" spans="9:10" ht="12.75">
      <c r="I1" s="86" t="s">
        <v>486</v>
      </c>
      <c r="J1" s="86"/>
    </row>
    <row r="2" spans="2:10" ht="9" customHeight="1">
      <c r="B2" s="58"/>
      <c r="C2" s="58"/>
      <c r="D2" s="58"/>
      <c r="E2" s="58"/>
      <c r="F2" s="58"/>
      <c r="I2" s="87" t="s">
        <v>80</v>
      </c>
      <c r="J2" s="87"/>
    </row>
    <row r="3" spans="9:10" ht="12.75">
      <c r="I3" s="86" t="s">
        <v>488</v>
      </c>
      <c r="J3" s="86"/>
    </row>
    <row r="5" spans="1:10" ht="30.75" customHeight="1">
      <c r="A5" s="92" t="s">
        <v>44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27.75" customHeight="1">
      <c r="A6" s="91" t="s">
        <v>487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5.75">
      <c r="A7" s="90"/>
      <c r="B7" s="90"/>
      <c r="C7" s="90"/>
      <c r="D7" s="90"/>
      <c r="E7" s="90"/>
      <c r="F7" s="90"/>
      <c r="G7" s="90"/>
      <c r="H7" s="90"/>
      <c r="J7" s="84" t="s">
        <v>485</v>
      </c>
    </row>
    <row r="8" spans="1:10" ht="5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59" t="s">
        <v>454</v>
      </c>
      <c r="G8" s="59" t="s">
        <v>450</v>
      </c>
      <c r="H8" s="60" t="s">
        <v>451</v>
      </c>
      <c r="I8" s="61" t="s">
        <v>452</v>
      </c>
      <c r="J8" s="62" t="s">
        <v>453</v>
      </c>
    </row>
    <row r="9" spans="1:10" ht="18.75" customHeight="1" outlineLevel="2">
      <c r="A9" s="11" t="s">
        <v>58</v>
      </c>
      <c r="B9" s="12" t="s">
        <v>57</v>
      </c>
      <c r="C9" s="12" t="s">
        <v>210</v>
      </c>
      <c r="D9" s="12" t="s">
        <v>5</v>
      </c>
      <c r="E9" s="12"/>
      <c r="F9" s="39">
        <f>F10+F18+F39+F59+F73+F78+F53+F67</f>
        <v>136404.92304</v>
      </c>
      <c r="G9" s="39">
        <f>G10+G18+G39+G59+G73+G78+G53+G67</f>
        <v>164267.23740999997</v>
      </c>
      <c r="H9" s="39">
        <f>H10+H18+H39+H59+H73+H78+H53+H67</f>
        <v>156184.791</v>
      </c>
      <c r="I9" s="63">
        <f>H9/F9*100</f>
        <v>114.50084609790783</v>
      </c>
      <c r="J9" s="63">
        <f>H9/G9*100</f>
        <v>95.079696634925</v>
      </c>
    </row>
    <row r="10" spans="1:10" s="20" customFormat="1" ht="33" customHeight="1" outlineLevel="3">
      <c r="A10" s="17" t="s">
        <v>24</v>
      </c>
      <c r="B10" s="19" t="s">
        <v>6</v>
      </c>
      <c r="C10" s="19" t="s">
        <v>210</v>
      </c>
      <c r="D10" s="19" t="s">
        <v>5</v>
      </c>
      <c r="E10" s="19"/>
      <c r="F10" s="52">
        <f>F11</f>
        <v>2853.5</v>
      </c>
      <c r="G10" s="52">
        <f aca="true" t="shared" si="0" ref="G10:H13">G11</f>
        <v>3278.8999999999996</v>
      </c>
      <c r="H10" s="52">
        <f t="shared" si="0"/>
        <v>3274.682</v>
      </c>
      <c r="I10" s="63">
        <f aca="true" t="shared" si="1" ref="I10:I75">H10/F10*100</f>
        <v>114.76018924128262</v>
      </c>
      <c r="J10" s="63">
        <f aca="true" t="shared" si="2" ref="J10:J75">H10/G10*100</f>
        <v>99.87135929732533</v>
      </c>
    </row>
    <row r="11" spans="1:10" ht="34.5" customHeight="1" outlineLevel="3">
      <c r="A11" s="14" t="s">
        <v>119</v>
      </c>
      <c r="B11" s="7" t="s">
        <v>6</v>
      </c>
      <c r="C11" s="7" t="s">
        <v>211</v>
      </c>
      <c r="D11" s="7" t="s">
        <v>5</v>
      </c>
      <c r="E11" s="8"/>
      <c r="F11" s="40">
        <f>F12</f>
        <v>2853.5</v>
      </c>
      <c r="G11" s="40">
        <f t="shared" si="0"/>
        <v>3278.8999999999996</v>
      </c>
      <c r="H11" s="40">
        <f t="shared" si="0"/>
        <v>3274.682</v>
      </c>
      <c r="I11" s="63">
        <f t="shared" si="1"/>
        <v>114.76018924128262</v>
      </c>
      <c r="J11" s="63">
        <f t="shared" si="2"/>
        <v>99.87135929732533</v>
      </c>
    </row>
    <row r="12" spans="1:10" ht="35.25" customHeight="1" outlineLevel="3">
      <c r="A12" s="14" t="s">
        <v>121</v>
      </c>
      <c r="B12" s="7" t="s">
        <v>6</v>
      </c>
      <c r="C12" s="7" t="s">
        <v>322</v>
      </c>
      <c r="D12" s="7" t="s">
        <v>5</v>
      </c>
      <c r="E12" s="8"/>
      <c r="F12" s="40">
        <f>F13</f>
        <v>2853.5</v>
      </c>
      <c r="G12" s="40">
        <f t="shared" si="0"/>
        <v>3278.8999999999996</v>
      </c>
      <c r="H12" s="40">
        <f t="shared" si="0"/>
        <v>3274.682</v>
      </c>
      <c r="I12" s="63">
        <f t="shared" si="1"/>
        <v>114.76018924128262</v>
      </c>
      <c r="J12" s="63">
        <f t="shared" si="2"/>
        <v>99.87135929732533</v>
      </c>
    </row>
    <row r="13" spans="1:10" ht="15.75" outlineLevel="4">
      <c r="A13" s="24" t="s">
        <v>120</v>
      </c>
      <c r="B13" s="13" t="s">
        <v>6</v>
      </c>
      <c r="C13" s="13" t="s">
        <v>323</v>
      </c>
      <c r="D13" s="13" t="s">
        <v>5</v>
      </c>
      <c r="E13" s="13"/>
      <c r="F13" s="41">
        <f>F14</f>
        <v>2853.5</v>
      </c>
      <c r="G13" s="41">
        <f t="shared" si="0"/>
        <v>3278.8999999999996</v>
      </c>
      <c r="H13" s="41">
        <f t="shared" si="0"/>
        <v>3274.682</v>
      </c>
      <c r="I13" s="63">
        <f t="shared" si="1"/>
        <v>114.76018924128262</v>
      </c>
      <c r="J13" s="63">
        <f t="shared" si="2"/>
        <v>99.87135929732533</v>
      </c>
    </row>
    <row r="14" spans="1:10" ht="31.5" outlineLevel="4">
      <c r="A14" s="4" t="s">
        <v>84</v>
      </c>
      <c r="B14" s="5" t="s">
        <v>6</v>
      </c>
      <c r="C14" s="5" t="s">
        <v>323</v>
      </c>
      <c r="D14" s="5" t="s">
        <v>83</v>
      </c>
      <c r="E14" s="5"/>
      <c r="F14" s="42">
        <f>F15+F16+F17</f>
        <v>2853.5</v>
      </c>
      <c r="G14" s="42">
        <f>G15+G16+G17</f>
        <v>3278.8999999999996</v>
      </c>
      <c r="H14" s="42">
        <f>H15+H16+H17</f>
        <v>3274.682</v>
      </c>
      <c r="I14" s="63">
        <f t="shared" si="1"/>
        <v>114.76018924128262</v>
      </c>
      <c r="J14" s="63">
        <f t="shared" si="2"/>
        <v>99.87135929732533</v>
      </c>
    </row>
    <row r="15" spans="1:11" ht="34.5" customHeight="1" outlineLevel="5">
      <c r="A15" s="22" t="s">
        <v>203</v>
      </c>
      <c r="B15" s="23" t="s">
        <v>6</v>
      </c>
      <c r="C15" s="23" t="s">
        <v>323</v>
      </c>
      <c r="D15" s="23" t="s">
        <v>81</v>
      </c>
      <c r="E15" s="23"/>
      <c r="F15" s="43">
        <v>2312.2</v>
      </c>
      <c r="G15" s="43">
        <v>2662.2</v>
      </c>
      <c r="H15" s="43">
        <v>2658.602</v>
      </c>
      <c r="I15" s="63">
        <f t="shared" si="1"/>
        <v>114.9814894905285</v>
      </c>
      <c r="J15" s="63">
        <f t="shared" si="2"/>
        <v>99.86484862144091</v>
      </c>
      <c r="K15" s="43"/>
    </row>
    <row r="16" spans="1:10" ht="34.5" customHeight="1" outlineLevel="5">
      <c r="A16" s="22" t="s">
        <v>208</v>
      </c>
      <c r="B16" s="23" t="s">
        <v>6</v>
      </c>
      <c r="C16" s="23" t="s">
        <v>323</v>
      </c>
      <c r="D16" s="23" t="s">
        <v>82</v>
      </c>
      <c r="E16" s="23"/>
      <c r="F16" s="43">
        <v>6</v>
      </c>
      <c r="G16" s="43">
        <v>5.5</v>
      </c>
      <c r="H16" s="43">
        <v>5.5</v>
      </c>
      <c r="I16" s="63">
        <f t="shared" si="1"/>
        <v>91.66666666666666</v>
      </c>
      <c r="J16" s="63">
        <f t="shared" si="2"/>
        <v>100</v>
      </c>
    </row>
    <row r="17" spans="1:10" ht="50.25" customHeight="1" outlineLevel="5">
      <c r="A17" s="22" t="s">
        <v>204</v>
      </c>
      <c r="B17" s="23" t="s">
        <v>6</v>
      </c>
      <c r="C17" s="23" t="s">
        <v>323</v>
      </c>
      <c r="D17" s="23" t="s">
        <v>205</v>
      </c>
      <c r="E17" s="23"/>
      <c r="F17" s="43">
        <v>535.3</v>
      </c>
      <c r="G17" s="43">
        <v>611.2</v>
      </c>
      <c r="H17" s="43">
        <v>610.58</v>
      </c>
      <c r="I17" s="63">
        <f t="shared" si="1"/>
        <v>114.06314216327296</v>
      </c>
      <c r="J17" s="63">
        <f t="shared" si="2"/>
        <v>99.89856020942408</v>
      </c>
    </row>
    <row r="18" spans="1:10" ht="47.25" customHeight="1" outlineLevel="6">
      <c r="A18" s="6" t="s">
        <v>25</v>
      </c>
      <c r="B18" s="7" t="s">
        <v>18</v>
      </c>
      <c r="C18" s="7" t="s">
        <v>210</v>
      </c>
      <c r="D18" s="7" t="s">
        <v>5</v>
      </c>
      <c r="E18" s="7"/>
      <c r="F18" s="40">
        <f aca="true" t="shared" si="3" ref="F18:H19">F19</f>
        <v>6606.7</v>
      </c>
      <c r="G18" s="40">
        <f t="shared" si="3"/>
        <v>6103.52132</v>
      </c>
      <c r="H18" s="40">
        <f t="shared" si="3"/>
        <v>6103.520999999999</v>
      </c>
      <c r="I18" s="63">
        <f t="shared" si="1"/>
        <v>92.38380734708703</v>
      </c>
      <c r="J18" s="63">
        <f t="shared" si="2"/>
        <v>99.99999475712488</v>
      </c>
    </row>
    <row r="19" spans="1:10" s="18" customFormat="1" ht="33" customHeight="1" outlineLevel="6">
      <c r="A19" s="14" t="s">
        <v>119</v>
      </c>
      <c r="B19" s="7" t="s">
        <v>18</v>
      </c>
      <c r="C19" s="7" t="s">
        <v>211</v>
      </c>
      <c r="D19" s="7" t="s">
        <v>5</v>
      </c>
      <c r="E19" s="8"/>
      <c r="F19" s="40">
        <f t="shared" si="3"/>
        <v>6606.7</v>
      </c>
      <c r="G19" s="40">
        <f t="shared" si="3"/>
        <v>6103.52132</v>
      </c>
      <c r="H19" s="40">
        <f t="shared" si="3"/>
        <v>6103.520999999999</v>
      </c>
      <c r="I19" s="63">
        <f t="shared" si="1"/>
        <v>92.38380734708703</v>
      </c>
      <c r="J19" s="63">
        <f t="shared" si="2"/>
        <v>99.99999475712488</v>
      </c>
    </row>
    <row r="20" spans="1:10" s="18" customFormat="1" ht="36" customHeight="1" outlineLevel="6">
      <c r="A20" s="14" t="s">
        <v>121</v>
      </c>
      <c r="B20" s="7" t="s">
        <v>18</v>
      </c>
      <c r="C20" s="7" t="s">
        <v>322</v>
      </c>
      <c r="D20" s="7" t="s">
        <v>5</v>
      </c>
      <c r="E20" s="8"/>
      <c r="F20" s="40">
        <f>F21+F36+F32</f>
        <v>6606.7</v>
      </c>
      <c r="G20" s="40">
        <f>G21+G36+G32</f>
        <v>6103.52132</v>
      </c>
      <c r="H20" s="40">
        <f>H21+H36+H32</f>
        <v>6103.520999999999</v>
      </c>
      <c r="I20" s="63">
        <f t="shared" si="1"/>
        <v>92.38380734708703</v>
      </c>
      <c r="J20" s="63">
        <f t="shared" si="2"/>
        <v>99.99999475712488</v>
      </c>
    </row>
    <row r="21" spans="1:10" s="18" customFormat="1" ht="47.25" outlineLevel="6">
      <c r="A21" s="25" t="s">
        <v>168</v>
      </c>
      <c r="B21" s="13" t="s">
        <v>18</v>
      </c>
      <c r="C21" s="13" t="s">
        <v>324</v>
      </c>
      <c r="D21" s="13" t="s">
        <v>5</v>
      </c>
      <c r="E21" s="13"/>
      <c r="F21" s="41">
        <f>F22+F25+F30+F27</f>
        <v>3677.5</v>
      </c>
      <c r="G21" s="41">
        <f>G22+G25+G30+G27</f>
        <v>3075.6771699999995</v>
      </c>
      <c r="H21" s="41">
        <f>H22+H25+H30+H27</f>
        <v>3075.676999999999</v>
      </c>
      <c r="I21" s="63">
        <f t="shared" si="1"/>
        <v>83.63499660095172</v>
      </c>
      <c r="J21" s="63">
        <f t="shared" si="2"/>
        <v>99.9999944727619</v>
      </c>
    </row>
    <row r="22" spans="1:10" s="18" customFormat="1" ht="31.5" outlineLevel="6">
      <c r="A22" s="4" t="s">
        <v>84</v>
      </c>
      <c r="B22" s="5" t="s">
        <v>18</v>
      </c>
      <c r="C22" s="5" t="s">
        <v>324</v>
      </c>
      <c r="D22" s="5" t="s">
        <v>83</v>
      </c>
      <c r="E22" s="5"/>
      <c r="F22" s="42">
        <f>F23+F24</f>
        <v>3472.5</v>
      </c>
      <c r="G22" s="42">
        <f>G23+G24</f>
        <v>2903.06997</v>
      </c>
      <c r="H22" s="42">
        <f>H23+H24</f>
        <v>2903.0699999999997</v>
      </c>
      <c r="I22" s="63">
        <f t="shared" si="1"/>
        <v>83.60172786177105</v>
      </c>
      <c r="J22" s="63">
        <f t="shared" si="2"/>
        <v>100.0000010333888</v>
      </c>
    </row>
    <row r="23" spans="1:10" s="18" customFormat="1" ht="31.5" outlineLevel="6">
      <c r="A23" s="22" t="s">
        <v>203</v>
      </c>
      <c r="B23" s="23" t="s">
        <v>18</v>
      </c>
      <c r="C23" s="23" t="s">
        <v>324</v>
      </c>
      <c r="D23" s="23" t="s">
        <v>81</v>
      </c>
      <c r="E23" s="23"/>
      <c r="F23" s="43">
        <v>2667</v>
      </c>
      <c r="G23" s="43">
        <v>2232.48387</v>
      </c>
      <c r="H23" s="43">
        <v>2232.484</v>
      </c>
      <c r="I23" s="63">
        <f t="shared" si="1"/>
        <v>83.7076865391826</v>
      </c>
      <c r="J23" s="63">
        <f t="shared" si="2"/>
        <v>100.00000582311037</v>
      </c>
    </row>
    <row r="24" spans="1:10" s="18" customFormat="1" ht="47.25" outlineLevel="6">
      <c r="A24" s="22" t="s">
        <v>204</v>
      </c>
      <c r="B24" s="23" t="s">
        <v>18</v>
      </c>
      <c r="C24" s="23" t="s">
        <v>324</v>
      </c>
      <c r="D24" s="23" t="s">
        <v>205</v>
      </c>
      <c r="E24" s="23"/>
      <c r="F24" s="43">
        <v>805.5</v>
      </c>
      <c r="G24" s="43">
        <v>670.5861</v>
      </c>
      <c r="H24" s="43">
        <v>670.586</v>
      </c>
      <c r="I24" s="63">
        <f t="shared" si="1"/>
        <v>83.25090006207326</v>
      </c>
      <c r="J24" s="63">
        <f t="shared" si="2"/>
        <v>99.99998508767182</v>
      </c>
    </row>
    <row r="25" spans="1:10" s="18" customFormat="1" ht="20.25" customHeight="1" outlineLevel="6">
      <c r="A25" s="4" t="s">
        <v>85</v>
      </c>
      <c r="B25" s="5" t="s">
        <v>18</v>
      </c>
      <c r="C25" s="5" t="s">
        <v>324</v>
      </c>
      <c r="D25" s="5" t="s">
        <v>86</v>
      </c>
      <c r="E25" s="5"/>
      <c r="F25" s="42">
        <f>F26</f>
        <v>100</v>
      </c>
      <c r="G25" s="42">
        <f>G26</f>
        <v>30.912</v>
      </c>
      <c r="H25" s="42">
        <f>H26</f>
        <v>30.912</v>
      </c>
      <c r="I25" s="63">
        <f t="shared" si="1"/>
        <v>30.912</v>
      </c>
      <c r="J25" s="63">
        <f t="shared" si="2"/>
        <v>100</v>
      </c>
    </row>
    <row r="26" spans="1:10" s="18" customFormat="1" ht="31.5" outlineLevel="6">
      <c r="A26" s="22" t="s">
        <v>87</v>
      </c>
      <c r="B26" s="23" t="s">
        <v>18</v>
      </c>
      <c r="C26" s="23" t="s">
        <v>324</v>
      </c>
      <c r="D26" s="23" t="s">
        <v>88</v>
      </c>
      <c r="E26" s="23"/>
      <c r="F26" s="43">
        <v>100</v>
      </c>
      <c r="G26" s="43">
        <v>30.912</v>
      </c>
      <c r="H26" s="43">
        <v>30.912</v>
      </c>
      <c r="I26" s="63">
        <f t="shared" si="1"/>
        <v>30.912</v>
      </c>
      <c r="J26" s="63">
        <f t="shared" si="2"/>
        <v>100</v>
      </c>
    </row>
    <row r="27" spans="1:10" s="16" customFormat="1" ht="15.75" outlineLevel="6">
      <c r="A27" s="4" t="s">
        <v>251</v>
      </c>
      <c r="B27" s="5" t="s">
        <v>18</v>
      </c>
      <c r="C27" s="5" t="s">
        <v>324</v>
      </c>
      <c r="D27" s="5" t="s">
        <v>252</v>
      </c>
      <c r="E27" s="5"/>
      <c r="F27" s="42">
        <f>F28+F29</f>
        <v>100</v>
      </c>
      <c r="G27" s="42">
        <f>G28+G29</f>
        <v>139.0352</v>
      </c>
      <c r="H27" s="42">
        <f>H28+H29</f>
        <v>139.035</v>
      </c>
      <c r="I27" s="63">
        <f t="shared" si="1"/>
        <v>139.035</v>
      </c>
      <c r="J27" s="63">
        <f t="shared" si="2"/>
        <v>99.99985615153572</v>
      </c>
    </row>
    <row r="28" spans="1:10" s="16" customFormat="1" ht="31.5" outlineLevel="6">
      <c r="A28" s="46" t="s">
        <v>455</v>
      </c>
      <c r="B28" s="45" t="s">
        <v>18</v>
      </c>
      <c r="C28" s="45" t="s">
        <v>324</v>
      </c>
      <c r="D28" s="45" t="s">
        <v>456</v>
      </c>
      <c r="E28" s="45"/>
      <c r="F28" s="57">
        <v>0</v>
      </c>
      <c r="G28" s="57">
        <v>71.0352</v>
      </c>
      <c r="H28" s="57">
        <v>71.035</v>
      </c>
      <c r="I28" s="63">
        <v>0</v>
      </c>
      <c r="J28" s="63">
        <f>H28/G28*100</f>
        <v>99.99971844944477</v>
      </c>
    </row>
    <row r="29" spans="1:10" s="16" customFormat="1" ht="15.75" outlineLevel="6">
      <c r="A29" s="22" t="s">
        <v>253</v>
      </c>
      <c r="B29" s="23" t="s">
        <v>18</v>
      </c>
      <c r="C29" s="23" t="s">
        <v>324</v>
      </c>
      <c r="D29" s="23" t="s">
        <v>254</v>
      </c>
      <c r="E29" s="23"/>
      <c r="F29" s="43">
        <v>100</v>
      </c>
      <c r="G29" s="43">
        <v>68</v>
      </c>
      <c r="H29" s="43">
        <v>68</v>
      </c>
      <c r="I29" s="63">
        <f t="shared" si="1"/>
        <v>68</v>
      </c>
      <c r="J29" s="63">
        <f t="shared" si="2"/>
        <v>100</v>
      </c>
    </row>
    <row r="30" spans="1:10" s="18" customFormat="1" ht="15.75" outlineLevel="6">
      <c r="A30" s="4" t="s">
        <v>89</v>
      </c>
      <c r="B30" s="5" t="s">
        <v>18</v>
      </c>
      <c r="C30" s="5" t="s">
        <v>324</v>
      </c>
      <c r="D30" s="5" t="s">
        <v>90</v>
      </c>
      <c r="E30" s="5"/>
      <c r="F30" s="42">
        <f>F31</f>
        <v>5</v>
      </c>
      <c r="G30" s="42">
        <f>G31</f>
        <v>2.66</v>
      </c>
      <c r="H30" s="42">
        <f>H31</f>
        <v>2.66</v>
      </c>
      <c r="I30" s="63">
        <f t="shared" si="1"/>
        <v>53.2</v>
      </c>
      <c r="J30" s="63">
        <f t="shared" si="2"/>
        <v>100</v>
      </c>
    </row>
    <row r="31" spans="1:10" s="18" customFormat="1" ht="15.75" outlineLevel="6">
      <c r="A31" s="22" t="s">
        <v>92</v>
      </c>
      <c r="B31" s="23" t="s">
        <v>18</v>
      </c>
      <c r="C31" s="23" t="s">
        <v>324</v>
      </c>
      <c r="D31" s="23" t="s">
        <v>94</v>
      </c>
      <c r="E31" s="23"/>
      <c r="F31" s="43">
        <v>5</v>
      </c>
      <c r="G31" s="43">
        <v>2.66</v>
      </c>
      <c r="H31" s="43">
        <v>2.66</v>
      </c>
      <c r="I31" s="63">
        <f t="shared" si="1"/>
        <v>53.2</v>
      </c>
      <c r="J31" s="63">
        <f t="shared" si="2"/>
        <v>100</v>
      </c>
    </row>
    <row r="32" spans="1:10" s="18" customFormat="1" ht="15.75" outlineLevel="6">
      <c r="A32" s="24" t="s">
        <v>391</v>
      </c>
      <c r="B32" s="13" t="s">
        <v>18</v>
      </c>
      <c r="C32" s="13" t="s">
        <v>392</v>
      </c>
      <c r="D32" s="13" t="s">
        <v>5</v>
      </c>
      <c r="E32" s="13"/>
      <c r="F32" s="41">
        <f>F33</f>
        <v>2353.2</v>
      </c>
      <c r="G32" s="41">
        <f>G33</f>
        <v>2478.84415</v>
      </c>
      <c r="H32" s="41">
        <f>H33</f>
        <v>2478.844</v>
      </c>
      <c r="I32" s="63">
        <f t="shared" si="1"/>
        <v>105.33928267890533</v>
      </c>
      <c r="J32" s="63">
        <f t="shared" si="2"/>
        <v>99.99999394879264</v>
      </c>
    </row>
    <row r="33" spans="1:10" s="18" customFormat="1" ht="31.5" outlineLevel="6">
      <c r="A33" s="4" t="s">
        <v>84</v>
      </c>
      <c r="B33" s="5" t="s">
        <v>18</v>
      </c>
      <c r="C33" s="5" t="s">
        <v>392</v>
      </c>
      <c r="D33" s="5" t="s">
        <v>83</v>
      </c>
      <c r="E33" s="5"/>
      <c r="F33" s="42">
        <f>F34+F35</f>
        <v>2353.2</v>
      </c>
      <c r="G33" s="42">
        <f>G34+G35</f>
        <v>2478.84415</v>
      </c>
      <c r="H33" s="42">
        <f>H34+H35</f>
        <v>2478.844</v>
      </c>
      <c r="I33" s="63">
        <f t="shared" si="1"/>
        <v>105.33928267890533</v>
      </c>
      <c r="J33" s="63">
        <f t="shared" si="2"/>
        <v>99.99999394879264</v>
      </c>
    </row>
    <row r="34" spans="1:10" s="18" customFormat="1" ht="31.5" outlineLevel="6">
      <c r="A34" s="22" t="s">
        <v>203</v>
      </c>
      <c r="B34" s="23" t="s">
        <v>18</v>
      </c>
      <c r="C34" s="23" t="s">
        <v>392</v>
      </c>
      <c r="D34" s="23" t="s">
        <v>81</v>
      </c>
      <c r="E34" s="23"/>
      <c r="F34" s="43">
        <v>1807.4</v>
      </c>
      <c r="G34" s="43">
        <v>1973.13977</v>
      </c>
      <c r="H34" s="43">
        <v>1973.14</v>
      </c>
      <c r="I34" s="63">
        <f t="shared" si="1"/>
        <v>109.17007856589575</v>
      </c>
      <c r="J34" s="63">
        <f t="shared" si="2"/>
        <v>100.00001165654879</v>
      </c>
    </row>
    <row r="35" spans="1:10" s="18" customFormat="1" ht="47.25" outlineLevel="6">
      <c r="A35" s="22" t="s">
        <v>204</v>
      </c>
      <c r="B35" s="23" t="s">
        <v>18</v>
      </c>
      <c r="C35" s="23" t="s">
        <v>392</v>
      </c>
      <c r="D35" s="23" t="s">
        <v>205</v>
      </c>
      <c r="E35" s="23"/>
      <c r="F35" s="43">
        <v>545.8</v>
      </c>
      <c r="G35" s="43">
        <v>505.70438</v>
      </c>
      <c r="H35" s="43">
        <v>505.704</v>
      </c>
      <c r="I35" s="63">
        <f t="shared" si="1"/>
        <v>92.65371931110298</v>
      </c>
      <c r="J35" s="63">
        <f t="shared" si="2"/>
        <v>99.9999248572852</v>
      </c>
    </row>
    <row r="36" spans="1:10" s="16" customFormat="1" ht="31.5" customHeight="1" outlineLevel="6">
      <c r="A36" s="24" t="s">
        <v>169</v>
      </c>
      <c r="B36" s="13" t="s">
        <v>18</v>
      </c>
      <c r="C36" s="13" t="s">
        <v>325</v>
      </c>
      <c r="D36" s="13" t="s">
        <v>5</v>
      </c>
      <c r="E36" s="13"/>
      <c r="F36" s="41">
        <f aca="true" t="shared" si="4" ref="F36:H37">F37</f>
        <v>576</v>
      </c>
      <c r="G36" s="41">
        <f t="shared" si="4"/>
        <v>549</v>
      </c>
      <c r="H36" s="41">
        <f t="shared" si="4"/>
        <v>549</v>
      </c>
      <c r="I36" s="63">
        <f t="shared" si="1"/>
        <v>95.3125</v>
      </c>
      <c r="J36" s="63">
        <f t="shared" si="2"/>
        <v>100</v>
      </c>
    </row>
    <row r="37" spans="1:10" s="16" customFormat="1" ht="31.5" outlineLevel="6">
      <c r="A37" s="4" t="s">
        <v>84</v>
      </c>
      <c r="B37" s="5" t="s">
        <v>18</v>
      </c>
      <c r="C37" s="5" t="s">
        <v>325</v>
      </c>
      <c r="D37" s="5" t="s">
        <v>83</v>
      </c>
      <c r="E37" s="5"/>
      <c r="F37" s="42">
        <f t="shared" si="4"/>
        <v>576</v>
      </c>
      <c r="G37" s="42">
        <f t="shared" si="4"/>
        <v>549</v>
      </c>
      <c r="H37" s="42">
        <f t="shared" si="4"/>
        <v>549</v>
      </c>
      <c r="I37" s="63">
        <f t="shared" si="1"/>
        <v>95.3125</v>
      </c>
      <c r="J37" s="63">
        <f t="shared" si="2"/>
        <v>100</v>
      </c>
    </row>
    <row r="38" spans="1:10" s="16" customFormat="1" ht="63" outlineLevel="6">
      <c r="A38" s="22" t="s">
        <v>255</v>
      </c>
      <c r="B38" s="23" t="s">
        <v>18</v>
      </c>
      <c r="C38" s="23" t="s">
        <v>325</v>
      </c>
      <c r="D38" s="23" t="s">
        <v>256</v>
      </c>
      <c r="E38" s="23"/>
      <c r="F38" s="43">
        <v>576</v>
      </c>
      <c r="G38" s="43">
        <v>549</v>
      </c>
      <c r="H38" s="43">
        <v>549</v>
      </c>
      <c r="I38" s="63">
        <f t="shared" si="1"/>
        <v>95.3125</v>
      </c>
      <c r="J38" s="63">
        <f t="shared" si="2"/>
        <v>100</v>
      </c>
    </row>
    <row r="39" spans="1:10" s="16" customFormat="1" ht="49.5" customHeight="1" outlineLevel="3">
      <c r="A39" s="6" t="s">
        <v>26</v>
      </c>
      <c r="B39" s="7" t="s">
        <v>7</v>
      </c>
      <c r="C39" s="7" t="s">
        <v>210</v>
      </c>
      <c r="D39" s="7" t="s">
        <v>5</v>
      </c>
      <c r="E39" s="7"/>
      <c r="F39" s="40">
        <f>F40</f>
        <v>11660.8</v>
      </c>
      <c r="G39" s="40">
        <f aca="true" t="shared" si="5" ref="G39:H41">G40</f>
        <v>11002.385300000002</v>
      </c>
      <c r="H39" s="40">
        <f t="shared" si="5"/>
        <v>10726.918000000001</v>
      </c>
      <c r="I39" s="63">
        <f t="shared" si="1"/>
        <v>91.99126989571901</v>
      </c>
      <c r="J39" s="63">
        <f t="shared" si="2"/>
        <v>97.49629473528799</v>
      </c>
    </row>
    <row r="40" spans="1:10" s="16" customFormat="1" ht="33.75" customHeight="1" outlineLevel="3">
      <c r="A40" s="14" t="s">
        <v>119</v>
      </c>
      <c r="B40" s="7" t="s">
        <v>7</v>
      </c>
      <c r="C40" s="7" t="s">
        <v>211</v>
      </c>
      <c r="D40" s="7" t="s">
        <v>5</v>
      </c>
      <c r="E40" s="8"/>
      <c r="F40" s="40">
        <f>F41</f>
        <v>11660.8</v>
      </c>
      <c r="G40" s="40">
        <f t="shared" si="5"/>
        <v>11002.385300000002</v>
      </c>
      <c r="H40" s="40">
        <f t="shared" si="5"/>
        <v>10726.918000000001</v>
      </c>
      <c r="I40" s="63">
        <f t="shared" si="1"/>
        <v>91.99126989571901</v>
      </c>
      <c r="J40" s="63">
        <f t="shared" si="2"/>
        <v>97.49629473528799</v>
      </c>
    </row>
    <row r="41" spans="1:10" s="16" customFormat="1" ht="37.5" customHeight="1" outlineLevel="3">
      <c r="A41" s="14" t="s">
        <v>121</v>
      </c>
      <c r="B41" s="7" t="s">
        <v>7</v>
      </c>
      <c r="C41" s="7" t="s">
        <v>322</v>
      </c>
      <c r="D41" s="7" t="s">
        <v>5</v>
      </c>
      <c r="E41" s="8"/>
      <c r="F41" s="40">
        <f>F42</f>
        <v>11660.8</v>
      </c>
      <c r="G41" s="40">
        <f t="shared" si="5"/>
        <v>11002.385300000002</v>
      </c>
      <c r="H41" s="40">
        <f t="shared" si="5"/>
        <v>10726.918000000001</v>
      </c>
      <c r="I41" s="63">
        <f t="shared" si="1"/>
        <v>91.99126989571901</v>
      </c>
      <c r="J41" s="63">
        <f t="shared" si="2"/>
        <v>97.49629473528799</v>
      </c>
    </row>
    <row r="42" spans="1:10" s="16" customFormat="1" ht="47.25" outlineLevel="4">
      <c r="A42" s="25" t="s">
        <v>168</v>
      </c>
      <c r="B42" s="13" t="s">
        <v>7</v>
      </c>
      <c r="C42" s="13" t="s">
        <v>324</v>
      </c>
      <c r="D42" s="13" t="s">
        <v>5</v>
      </c>
      <c r="E42" s="13"/>
      <c r="F42" s="41">
        <f>F43+F47+F49</f>
        <v>11660.8</v>
      </c>
      <c r="G42" s="41">
        <f>G43+G47+G49</f>
        <v>11002.385300000002</v>
      </c>
      <c r="H42" s="41">
        <f>H43+H47+H49</f>
        <v>10726.918000000001</v>
      </c>
      <c r="I42" s="63">
        <f t="shared" si="1"/>
        <v>91.99126989571901</v>
      </c>
      <c r="J42" s="63">
        <f t="shared" si="2"/>
        <v>97.49629473528799</v>
      </c>
    </row>
    <row r="43" spans="1:10" s="16" customFormat="1" ht="31.5" outlineLevel="5">
      <c r="A43" s="4" t="s">
        <v>84</v>
      </c>
      <c r="B43" s="5" t="s">
        <v>7</v>
      </c>
      <c r="C43" s="5" t="s">
        <v>324</v>
      </c>
      <c r="D43" s="5" t="s">
        <v>83</v>
      </c>
      <c r="E43" s="5"/>
      <c r="F43" s="42">
        <f>F44+F45+F46</f>
        <v>11379</v>
      </c>
      <c r="G43" s="42">
        <f>G44+G45+G46</f>
        <v>10611.559000000001</v>
      </c>
      <c r="H43" s="42">
        <f>H44+H45+H46</f>
        <v>10349.742</v>
      </c>
      <c r="I43" s="63">
        <f t="shared" si="1"/>
        <v>90.95475876614817</v>
      </c>
      <c r="J43" s="63">
        <f t="shared" si="2"/>
        <v>97.53271880220427</v>
      </c>
    </row>
    <row r="44" spans="1:10" s="16" customFormat="1" ht="31.5" outlineLevel="5">
      <c r="A44" s="22" t="s">
        <v>203</v>
      </c>
      <c r="B44" s="23" t="s">
        <v>7</v>
      </c>
      <c r="C44" s="23" t="s">
        <v>324</v>
      </c>
      <c r="D44" s="23" t="s">
        <v>81</v>
      </c>
      <c r="E44" s="23"/>
      <c r="F44" s="43">
        <v>8715.8</v>
      </c>
      <c r="G44" s="43">
        <v>8115.8</v>
      </c>
      <c r="H44" s="43">
        <v>7931.674</v>
      </c>
      <c r="I44" s="63">
        <f t="shared" si="1"/>
        <v>91.00339613116411</v>
      </c>
      <c r="J44" s="63">
        <f t="shared" si="2"/>
        <v>97.7312649399936</v>
      </c>
    </row>
    <row r="45" spans="1:10" s="16" customFormat="1" ht="47.25" outlineLevel="5">
      <c r="A45" s="22" t="s">
        <v>208</v>
      </c>
      <c r="B45" s="23" t="s">
        <v>7</v>
      </c>
      <c r="C45" s="23" t="s">
        <v>324</v>
      </c>
      <c r="D45" s="23" t="s">
        <v>82</v>
      </c>
      <c r="E45" s="23"/>
      <c r="F45" s="43">
        <v>25</v>
      </c>
      <c r="G45" s="43">
        <v>57.559</v>
      </c>
      <c r="H45" s="43">
        <v>57.559</v>
      </c>
      <c r="I45" s="63">
        <f t="shared" si="1"/>
        <v>230.23599999999996</v>
      </c>
      <c r="J45" s="63">
        <f t="shared" si="2"/>
        <v>100</v>
      </c>
    </row>
    <row r="46" spans="1:10" s="16" customFormat="1" ht="47.25" outlineLevel="5">
      <c r="A46" s="22" t="s">
        <v>204</v>
      </c>
      <c r="B46" s="23" t="s">
        <v>7</v>
      </c>
      <c r="C46" s="23" t="s">
        <v>324</v>
      </c>
      <c r="D46" s="23" t="s">
        <v>205</v>
      </c>
      <c r="E46" s="23"/>
      <c r="F46" s="43">
        <v>2638.2</v>
      </c>
      <c r="G46" s="43">
        <v>2438.2</v>
      </c>
      <c r="H46" s="43">
        <v>2360.509</v>
      </c>
      <c r="I46" s="63">
        <f t="shared" si="1"/>
        <v>89.47422485027671</v>
      </c>
      <c r="J46" s="63">
        <f t="shared" si="2"/>
        <v>96.81359199409401</v>
      </c>
    </row>
    <row r="47" spans="1:10" s="16" customFormat="1" ht="31.5" outlineLevel="5">
      <c r="A47" s="4" t="s">
        <v>85</v>
      </c>
      <c r="B47" s="5" t="s">
        <v>7</v>
      </c>
      <c r="C47" s="5" t="s">
        <v>324</v>
      </c>
      <c r="D47" s="5" t="s">
        <v>86</v>
      </c>
      <c r="E47" s="5"/>
      <c r="F47" s="42">
        <f>F48</f>
        <v>110</v>
      </c>
      <c r="G47" s="42">
        <f>G48</f>
        <v>170.6903</v>
      </c>
      <c r="H47" s="42">
        <f>H48</f>
        <v>159.628</v>
      </c>
      <c r="I47" s="63">
        <f t="shared" si="1"/>
        <v>145.11636363636362</v>
      </c>
      <c r="J47" s="63">
        <f t="shared" si="2"/>
        <v>93.51908104912815</v>
      </c>
    </row>
    <row r="48" spans="1:10" s="16" customFormat="1" ht="31.5" outlineLevel="5">
      <c r="A48" s="22" t="s">
        <v>87</v>
      </c>
      <c r="B48" s="23" t="s">
        <v>7</v>
      </c>
      <c r="C48" s="23" t="s">
        <v>324</v>
      </c>
      <c r="D48" s="23" t="s">
        <v>88</v>
      </c>
      <c r="E48" s="23"/>
      <c r="F48" s="43">
        <v>110</v>
      </c>
      <c r="G48" s="43">
        <v>170.6903</v>
      </c>
      <c r="H48" s="43">
        <v>159.628</v>
      </c>
      <c r="I48" s="63">
        <f t="shared" si="1"/>
        <v>145.11636363636362</v>
      </c>
      <c r="J48" s="63">
        <f t="shared" si="2"/>
        <v>93.51908104912815</v>
      </c>
    </row>
    <row r="49" spans="1:10" s="16" customFormat="1" ht="15.75" outlineLevel="5">
      <c r="A49" s="4" t="s">
        <v>89</v>
      </c>
      <c r="B49" s="5" t="s">
        <v>7</v>
      </c>
      <c r="C49" s="5" t="s">
        <v>324</v>
      </c>
      <c r="D49" s="5" t="s">
        <v>90</v>
      </c>
      <c r="E49" s="5"/>
      <c r="F49" s="42">
        <f>F50+F51+F52</f>
        <v>171.8</v>
      </c>
      <c r="G49" s="42">
        <f>G50+G51+G52</f>
        <v>220.136</v>
      </c>
      <c r="H49" s="42">
        <f>H50+H51+H52</f>
        <v>217.548</v>
      </c>
      <c r="I49" s="63">
        <f t="shared" si="1"/>
        <v>126.62863795110593</v>
      </c>
      <c r="J49" s="63">
        <f t="shared" si="2"/>
        <v>98.82436312097977</v>
      </c>
    </row>
    <row r="50" spans="1:10" s="16" customFormat="1" ht="15.75" outlineLevel="5">
      <c r="A50" s="46" t="s">
        <v>457</v>
      </c>
      <c r="B50" s="23" t="s">
        <v>7</v>
      </c>
      <c r="C50" s="23" t="s">
        <v>324</v>
      </c>
      <c r="D50" s="23" t="s">
        <v>93</v>
      </c>
      <c r="E50" s="5"/>
      <c r="F50" s="57">
        <v>0</v>
      </c>
      <c r="G50" s="43">
        <v>11.969</v>
      </c>
      <c r="H50" s="43">
        <v>9.397</v>
      </c>
      <c r="I50" s="63">
        <v>0</v>
      </c>
      <c r="J50" s="63">
        <f>H50/G50*100</f>
        <v>78.51115381401955</v>
      </c>
    </row>
    <row r="51" spans="1:10" s="16" customFormat="1" ht="15.75" outlineLevel="5">
      <c r="A51" s="22" t="s">
        <v>92</v>
      </c>
      <c r="B51" s="23" t="s">
        <v>7</v>
      </c>
      <c r="C51" s="23" t="s">
        <v>324</v>
      </c>
      <c r="D51" s="23" t="s">
        <v>94</v>
      </c>
      <c r="E51" s="23"/>
      <c r="F51" s="43">
        <v>60</v>
      </c>
      <c r="G51" s="43">
        <v>97.479</v>
      </c>
      <c r="H51" s="43">
        <v>97.463</v>
      </c>
      <c r="I51" s="63">
        <f t="shared" si="1"/>
        <v>162.43833333333333</v>
      </c>
      <c r="J51" s="63">
        <f t="shared" si="2"/>
        <v>99.98358620831152</v>
      </c>
    </row>
    <row r="52" spans="1:10" s="16" customFormat="1" ht="15.75" outlineLevel="5">
      <c r="A52" s="22" t="s">
        <v>258</v>
      </c>
      <c r="B52" s="23" t="s">
        <v>7</v>
      </c>
      <c r="C52" s="23" t="s">
        <v>324</v>
      </c>
      <c r="D52" s="23" t="s">
        <v>257</v>
      </c>
      <c r="E52" s="23"/>
      <c r="F52" s="43">
        <v>111.8</v>
      </c>
      <c r="G52" s="43">
        <v>110.688</v>
      </c>
      <c r="H52" s="43">
        <v>110.688</v>
      </c>
      <c r="I52" s="63">
        <f t="shared" si="1"/>
        <v>99.00536672629696</v>
      </c>
      <c r="J52" s="63">
        <f t="shared" si="2"/>
        <v>100</v>
      </c>
    </row>
    <row r="53" spans="1:10" s="16" customFormat="1" ht="15.75" outlineLevel="5">
      <c r="A53" s="6" t="s">
        <v>164</v>
      </c>
      <c r="B53" s="7" t="s">
        <v>165</v>
      </c>
      <c r="C53" s="7" t="s">
        <v>210</v>
      </c>
      <c r="D53" s="7" t="s">
        <v>5</v>
      </c>
      <c r="E53" s="7"/>
      <c r="F53" s="40">
        <f aca="true" t="shared" si="6" ref="F53:H57">F54</f>
        <v>43.27584</v>
      </c>
      <c r="G53" s="40">
        <f t="shared" si="6"/>
        <v>43.27584</v>
      </c>
      <c r="H53" s="40">
        <f t="shared" si="6"/>
        <v>43.266</v>
      </c>
      <c r="I53" s="63">
        <f t="shared" si="1"/>
        <v>99.97726213979901</v>
      </c>
      <c r="J53" s="63">
        <f t="shared" si="2"/>
        <v>99.97726213979901</v>
      </c>
    </row>
    <row r="54" spans="1:10" s="16" customFormat="1" ht="31.5" outlineLevel="5">
      <c r="A54" s="14" t="s">
        <v>119</v>
      </c>
      <c r="B54" s="7" t="s">
        <v>165</v>
      </c>
      <c r="C54" s="7" t="s">
        <v>211</v>
      </c>
      <c r="D54" s="7" t="s">
        <v>5</v>
      </c>
      <c r="E54" s="7"/>
      <c r="F54" s="40">
        <f t="shared" si="6"/>
        <v>43.27584</v>
      </c>
      <c r="G54" s="40">
        <f t="shared" si="6"/>
        <v>43.27584</v>
      </c>
      <c r="H54" s="40">
        <f t="shared" si="6"/>
        <v>43.266</v>
      </c>
      <c r="I54" s="63">
        <f t="shared" si="1"/>
        <v>99.97726213979901</v>
      </c>
      <c r="J54" s="63">
        <f t="shared" si="2"/>
        <v>99.97726213979901</v>
      </c>
    </row>
    <row r="55" spans="1:10" s="16" customFormat="1" ht="31.5" outlineLevel="5">
      <c r="A55" s="14" t="s">
        <v>121</v>
      </c>
      <c r="B55" s="7" t="s">
        <v>165</v>
      </c>
      <c r="C55" s="7" t="s">
        <v>322</v>
      </c>
      <c r="D55" s="7" t="s">
        <v>5</v>
      </c>
      <c r="E55" s="7"/>
      <c r="F55" s="40">
        <f t="shared" si="6"/>
        <v>43.27584</v>
      </c>
      <c r="G55" s="40">
        <f t="shared" si="6"/>
        <v>43.27584</v>
      </c>
      <c r="H55" s="40">
        <f t="shared" si="6"/>
        <v>43.266</v>
      </c>
      <c r="I55" s="63">
        <f t="shared" si="1"/>
        <v>99.97726213979901</v>
      </c>
      <c r="J55" s="63">
        <f t="shared" si="2"/>
        <v>99.97726213979901</v>
      </c>
    </row>
    <row r="56" spans="1:10" s="16" customFormat="1" ht="31.5" outlineLevel="5">
      <c r="A56" s="24" t="s">
        <v>166</v>
      </c>
      <c r="B56" s="13" t="s">
        <v>165</v>
      </c>
      <c r="C56" s="13" t="s">
        <v>326</v>
      </c>
      <c r="D56" s="13" t="s">
        <v>5</v>
      </c>
      <c r="E56" s="13"/>
      <c r="F56" s="41">
        <f t="shared" si="6"/>
        <v>43.27584</v>
      </c>
      <c r="G56" s="41">
        <f t="shared" si="6"/>
        <v>43.27584</v>
      </c>
      <c r="H56" s="41">
        <f t="shared" si="6"/>
        <v>43.266</v>
      </c>
      <c r="I56" s="63">
        <f t="shared" si="1"/>
        <v>99.97726213979901</v>
      </c>
      <c r="J56" s="63">
        <f t="shared" si="2"/>
        <v>99.97726213979901</v>
      </c>
    </row>
    <row r="57" spans="1:10" s="16" customFormat="1" ht="31.5" outlineLevel="5">
      <c r="A57" s="4" t="s">
        <v>85</v>
      </c>
      <c r="B57" s="5" t="s">
        <v>165</v>
      </c>
      <c r="C57" s="5" t="s">
        <v>326</v>
      </c>
      <c r="D57" s="5" t="s">
        <v>86</v>
      </c>
      <c r="E57" s="5"/>
      <c r="F57" s="42">
        <f t="shared" si="6"/>
        <v>43.27584</v>
      </c>
      <c r="G57" s="42">
        <f t="shared" si="6"/>
        <v>43.27584</v>
      </c>
      <c r="H57" s="42">
        <f t="shared" si="6"/>
        <v>43.266</v>
      </c>
      <c r="I57" s="63">
        <f t="shared" si="1"/>
        <v>99.97726213979901</v>
      </c>
      <c r="J57" s="63">
        <f t="shared" si="2"/>
        <v>99.97726213979901</v>
      </c>
    </row>
    <row r="58" spans="1:10" s="16" customFormat="1" ht="31.5" outlineLevel="5">
      <c r="A58" s="22" t="s">
        <v>87</v>
      </c>
      <c r="B58" s="23" t="s">
        <v>165</v>
      </c>
      <c r="C58" s="23" t="s">
        <v>326</v>
      </c>
      <c r="D58" s="23" t="s">
        <v>88</v>
      </c>
      <c r="E58" s="23"/>
      <c r="F58" s="43">
        <v>43.27584</v>
      </c>
      <c r="G58" s="43">
        <v>43.27584</v>
      </c>
      <c r="H58" s="43">
        <v>43.266</v>
      </c>
      <c r="I58" s="63">
        <f t="shared" si="1"/>
        <v>99.97726213979901</v>
      </c>
      <c r="J58" s="63">
        <f t="shared" si="2"/>
        <v>99.97726213979901</v>
      </c>
    </row>
    <row r="59" spans="1:10" s="16" customFormat="1" ht="50.25" customHeight="1" outlineLevel="3">
      <c r="A59" s="6" t="s">
        <v>27</v>
      </c>
      <c r="B59" s="7" t="s">
        <v>8</v>
      </c>
      <c r="C59" s="7" t="s">
        <v>210</v>
      </c>
      <c r="D59" s="7" t="s">
        <v>5</v>
      </c>
      <c r="E59" s="7"/>
      <c r="F59" s="40">
        <f aca="true" t="shared" si="7" ref="F59:H62">F60</f>
        <v>8868</v>
      </c>
      <c r="G59" s="40">
        <f t="shared" si="7"/>
        <v>8375.44985</v>
      </c>
      <c r="H59" s="40">
        <f t="shared" si="7"/>
        <v>8335.571</v>
      </c>
      <c r="I59" s="63">
        <f t="shared" si="1"/>
        <v>93.99606450157872</v>
      </c>
      <c r="J59" s="63">
        <f t="shared" si="2"/>
        <v>99.52386020196872</v>
      </c>
    </row>
    <row r="60" spans="1:10" s="16" customFormat="1" ht="31.5" outlineLevel="3">
      <c r="A60" s="14" t="s">
        <v>119</v>
      </c>
      <c r="B60" s="7" t="s">
        <v>8</v>
      </c>
      <c r="C60" s="7" t="s">
        <v>211</v>
      </c>
      <c r="D60" s="7" t="s">
        <v>5</v>
      </c>
      <c r="E60" s="8"/>
      <c r="F60" s="40">
        <f t="shared" si="7"/>
        <v>8868</v>
      </c>
      <c r="G60" s="40">
        <f t="shared" si="7"/>
        <v>8375.44985</v>
      </c>
      <c r="H60" s="40">
        <f t="shared" si="7"/>
        <v>8335.571</v>
      </c>
      <c r="I60" s="63">
        <f t="shared" si="1"/>
        <v>93.99606450157872</v>
      </c>
      <c r="J60" s="63">
        <f t="shared" si="2"/>
        <v>99.52386020196872</v>
      </c>
    </row>
    <row r="61" spans="1:10" s="16" customFormat="1" ht="31.5" outlineLevel="3">
      <c r="A61" s="14" t="s">
        <v>121</v>
      </c>
      <c r="B61" s="7" t="s">
        <v>8</v>
      </c>
      <c r="C61" s="7" t="s">
        <v>322</v>
      </c>
      <c r="D61" s="7" t="s">
        <v>5</v>
      </c>
      <c r="E61" s="8"/>
      <c r="F61" s="40">
        <f t="shared" si="7"/>
        <v>8868</v>
      </c>
      <c r="G61" s="40">
        <f t="shared" si="7"/>
        <v>8375.44985</v>
      </c>
      <c r="H61" s="40">
        <f t="shared" si="7"/>
        <v>8335.571</v>
      </c>
      <c r="I61" s="63">
        <f t="shared" si="1"/>
        <v>93.99606450157872</v>
      </c>
      <c r="J61" s="63">
        <f t="shared" si="2"/>
        <v>99.52386020196872</v>
      </c>
    </row>
    <row r="62" spans="1:10" s="16" customFormat="1" ht="47.25" outlineLevel="4">
      <c r="A62" s="25" t="s">
        <v>168</v>
      </c>
      <c r="B62" s="13" t="s">
        <v>8</v>
      </c>
      <c r="C62" s="13" t="s">
        <v>324</v>
      </c>
      <c r="D62" s="13" t="s">
        <v>5</v>
      </c>
      <c r="E62" s="13"/>
      <c r="F62" s="41">
        <f t="shared" si="7"/>
        <v>8868</v>
      </c>
      <c r="G62" s="41">
        <f t="shared" si="7"/>
        <v>8375.44985</v>
      </c>
      <c r="H62" s="41">
        <f t="shared" si="7"/>
        <v>8335.571</v>
      </c>
      <c r="I62" s="63">
        <f t="shared" si="1"/>
        <v>93.99606450157872</v>
      </c>
      <c r="J62" s="63">
        <f t="shared" si="2"/>
        <v>99.52386020196872</v>
      </c>
    </row>
    <row r="63" spans="1:10" s="16" customFormat="1" ht="31.5" outlineLevel="5">
      <c r="A63" s="4" t="s">
        <v>84</v>
      </c>
      <c r="B63" s="5" t="s">
        <v>8</v>
      </c>
      <c r="C63" s="5" t="s">
        <v>324</v>
      </c>
      <c r="D63" s="5" t="s">
        <v>83</v>
      </c>
      <c r="E63" s="5"/>
      <c r="F63" s="42">
        <f>F64+F65+F66</f>
        <v>8868</v>
      </c>
      <c r="G63" s="42">
        <f>G64+G65+G66</f>
        <v>8375.44985</v>
      </c>
      <c r="H63" s="42">
        <f>H64+H65+H66</f>
        <v>8335.571</v>
      </c>
      <c r="I63" s="63">
        <f t="shared" si="1"/>
        <v>93.99606450157872</v>
      </c>
      <c r="J63" s="63">
        <f t="shared" si="2"/>
        <v>99.52386020196872</v>
      </c>
    </row>
    <row r="64" spans="1:10" s="16" customFormat="1" ht="31.5" outlineLevel="5">
      <c r="A64" s="22" t="s">
        <v>203</v>
      </c>
      <c r="B64" s="23" t="s">
        <v>8</v>
      </c>
      <c r="C64" s="23" t="s">
        <v>324</v>
      </c>
      <c r="D64" s="23" t="s">
        <v>81</v>
      </c>
      <c r="E64" s="23"/>
      <c r="F64" s="43">
        <v>6810.2</v>
      </c>
      <c r="G64" s="43">
        <f>6447.79452+0.04079</f>
        <v>6447.83531</v>
      </c>
      <c r="H64" s="43">
        <v>6413.408</v>
      </c>
      <c r="I64" s="63">
        <f t="shared" si="1"/>
        <v>94.17356318463483</v>
      </c>
      <c r="J64" s="63">
        <f t="shared" si="2"/>
        <v>99.4660640611182</v>
      </c>
    </row>
    <row r="65" spans="1:10" s="16" customFormat="1" ht="47.25" outlineLevel="5">
      <c r="A65" s="22" t="s">
        <v>208</v>
      </c>
      <c r="B65" s="23" t="s">
        <v>8</v>
      </c>
      <c r="C65" s="23" t="s">
        <v>324</v>
      </c>
      <c r="D65" s="23" t="s">
        <v>82</v>
      </c>
      <c r="E65" s="23"/>
      <c r="F65" s="43">
        <v>1</v>
      </c>
      <c r="G65" s="43">
        <v>0</v>
      </c>
      <c r="H65" s="43">
        <v>0</v>
      </c>
      <c r="I65" s="63">
        <f t="shared" si="1"/>
        <v>0</v>
      </c>
      <c r="J65" s="63">
        <v>0</v>
      </c>
    </row>
    <row r="66" spans="1:10" s="16" customFormat="1" ht="47.25" outlineLevel="5">
      <c r="A66" s="22" t="s">
        <v>204</v>
      </c>
      <c r="B66" s="23" t="s">
        <v>8</v>
      </c>
      <c r="C66" s="23" t="s">
        <v>324</v>
      </c>
      <c r="D66" s="23" t="s">
        <v>205</v>
      </c>
      <c r="E66" s="23"/>
      <c r="F66" s="43">
        <v>2056.8</v>
      </c>
      <c r="G66" s="43">
        <v>1927.61454</v>
      </c>
      <c r="H66" s="43">
        <v>1922.163</v>
      </c>
      <c r="I66" s="63">
        <f t="shared" si="1"/>
        <v>93.45405484247374</v>
      </c>
      <c r="J66" s="63">
        <f t="shared" si="2"/>
        <v>99.71718723391659</v>
      </c>
    </row>
    <row r="67" spans="1:10" s="16" customFormat="1" ht="15.75" outlineLevel="5">
      <c r="A67" s="6" t="s">
        <v>173</v>
      </c>
      <c r="B67" s="7" t="s">
        <v>174</v>
      </c>
      <c r="C67" s="7" t="s">
        <v>210</v>
      </c>
      <c r="D67" s="7" t="s">
        <v>5</v>
      </c>
      <c r="E67" s="7"/>
      <c r="F67" s="40">
        <f aca="true" t="shared" si="8" ref="F67:H71">F68</f>
        <v>0</v>
      </c>
      <c r="G67" s="40">
        <f t="shared" si="8"/>
        <v>453.81564</v>
      </c>
      <c r="H67" s="40">
        <f t="shared" si="8"/>
        <v>453.816</v>
      </c>
      <c r="I67" s="63">
        <v>0</v>
      </c>
      <c r="J67" s="63">
        <f t="shared" si="2"/>
        <v>100.00007932736739</v>
      </c>
    </row>
    <row r="68" spans="1:10" s="16" customFormat="1" ht="31.5" outlineLevel="5">
      <c r="A68" s="14" t="s">
        <v>119</v>
      </c>
      <c r="B68" s="7" t="s">
        <v>174</v>
      </c>
      <c r="C68" s="7" t="s">
        <v>211</v>
      </c>
      <c r="D68" s="7" t="s">
        <v>5</v>
      </c>
      <c r="E68" s="7"/>
      <c r="F68" s="40">
        <f t="shared" si="8"/>
        <v>0</v>
      </c>
      <c r="G68" s="40">
        <f t="shared" si="8"/>
        <v>453.81564</v>
      </c>
      <c r="H68" s="40">
        <f t="shared" si="8"/>
        <v>453.816</v>
      </c>
      <c r="I68" s="63">
        <v>0</v>
      </c>
      <c r="J68" s="63">
        <f t="shared" si="2"/>
        <v>100.00007932736739</v>
      </c>
    </row>
    <row r="69" spans="1:10" s="16" customFormat="1" ht="31.5" outlineLevel="5">
      <c r="A69" s="14" t="s">
        <v>121</v>
      </c>
      <c r="B69" s="7" t="s">
        <v>174</v>
      </c>
      <c r="C69" s="7" t="s">
        <v>322</v>
      </c>
      <c r="D69" s="7" t="s">
        <v>5</v>
      </c>
      <c r="E69" s="7"/>
      <c r="F69" s="40">
        <f t="shared" si="8"/>
        <v>0</v>
      </c>
      <c r="G69" s="40">
        <f t="shared" si="8"/>
        <v>453.81564</v>
      </c>
      <c r="H69" s="40">
        <f t="shared" si="8"/>
        <v>453.816</v>
      </c>
      <c r="I69" s="63">
        <v>0</v>
      </c>
      <c r="J69" s="63">
        <f t="shared" si="2"/>
        <v>100.00007932736739</v>
      </c>
    </row>
    <row r="70" spans="1:10" s="16" customFormat="1" ht="31.5" outlineLevel="5">
      <c r="A70" s="24" t="s">
        <v>172</v>
      </c>
      <c r="B70" s="13" t="s">
        <v>174</v>
      </c>
      <c r="C70" s="13" t="s">
        <v>327</v>
      </c>
      <c r="D70" s="13" t="s">
        <v>5</v>
      </c>
      <c r="E70" s="13"/>
      <c r="F70" s="41">
        <f t="shared" si="8"/>
        <v>0</v>
      </c>
      <c r="G70" s="41">
        <f t="shared" si="8"/>
        <v>453.81564</v>
      </c>
      <c r="H70" s="41">
        <f t="shared" si="8"/>
        <v>453.816</v>
      </c>
      <c r="I70" s="63">
        <v>0</v>
      </c>
      <c r="J70" s="63">
        <f t="shared" si="2"/>
        <v>100.00007932736739</v>
      </c>
    </row>
    <row r="71" spans="1:10" s="16" customFormat="1" ht="15.75" outlineLevel="5">
      <c r="A71" s="4" t="s">
        <v>198</v>
      </c>
      <c r="B71" s="5" t="s">
        <v>174</v>
      </c>
      <c r="C71" s="5" t="s">
        <v>327</v>
      </c>
      <c r="D71" s="5" t="s">
        <v>196</v>
      </c>
      <c r="E71" s="5"/>
      <c r="F71" s="42">
        <f t="shared" si="8"/>
        <v>0</v>
      </c>
      <c r="G71" s="42">
        <f t="shared" si="8"/>
        <v>453.81564</v>
      </c>
      <c r="H71" s="42">
        <f t="shared" si="8"/>
        <v>453.816</v>
      </c>
      <c r="I71" s="63">
        <v>0</v>
      </c>
      <c r="J71" s="63">
        <f t="shared" si="2"/>
        <v>100.00007932736739</v>
      </c>
    </row>
    <row r="72" spans="1:10" s="16" customFormat="1" ht="15.75" outlineLevel="5">
      <c r="A72" s="22" t="s">
        <v>199</v>
      </c>
      <c r="B72" s="23" t="s">
        <v>174</v>
      </c>
      <c r="C72" s="23" t="s">
        <v>327</v>
      </c>
      <c r="D72" s="23" t="s">
        <v>197</v>
      </c>
      <c r="E72" s="23"/>
      <c r="F72" s="43">
        <v>0</v>
      </c>
      <c r="G72" s="43">
        <v>453.81564</v>
      </c>
      <c r="H72" s="43">
        <v>453.816</v>
      </c>
      <c r="I72" s="63">
        <v>0</v>
      </c>
      <c r="J72" s="63">
        <f t="shared" si="2"/>
        <v>100.00007932736739</v>
      </c>
    </row>
    <row r="73" spans="1:10" s="16" customFormat="1" ht="15.75" outlineLevel="3">
      <c r="A73" s="6" t="s">
        <v>29</v>
      </c>
      <c r="B73" s="7" t="s">
        <v>9</v>
      </c>
      <c r="C73" s="7" t="s">
        <v>210</v>
      </c>
      <c r="D73" s="7" t="s">
        <v>5</v>
      </c>
      <c r="E73" s="7"/>
      <c r="F73" s="40">
        <f aca="true" t="shared" si="9" ref="F73:H76">F74</f>
        <v>1000</v>
      </c>
      <c r="G73" s="40">
        <f t="shared" si="9"/>
        <v>6000</v>
      </c>
      <c r="H73" s="40">
        <f t="shared" si="9"/>
        <v>0</v>
      </c>
      <c r="I73" s="63">
        <f t="shared" si="1"/>
        <v>0</v>
      </c>
      <c r="J73" s="63">
        <f t="shared" si="2"/>
        <v>0</v>
      </c>
    </row>
    <row r="74" spans="1:10" s="16" customFormat="1" ht="31.5" outlineLevel="3">
      <c r="A74" s="14" t="s">
        <v>119</v>
      </c>
      <c r="B74" s="7" t="s">
        <v>9</v>
      </c>
      <c r="C74" s="7" t="s">
        <v>211</v>
      </c>
      <c r="D74" s="7" t="s">
        <v>5</v>
      </c>
      <c r="E74" s="8"/>
      <c r="F74" s="40">
        <f t="shared" si="9"/>
        <v>1000</v>
      </c>
      <c r="G74" s="40">
        <f t="shared" si="9"/>
        <v>6000</v>
      </c>
      <c r="H74" s="40">
        <f t="shared" si="9"/>
        <v>0</v>
      </c>
      <c r="I74" s="63">
        <f t="shared" si="1"/>
        <v>0</v>
      </c>
      <c r="J74" s="63">
        <f t="shared" si="2"/>
        <v>0</v>
      </c>
    </row>
    <row r="75" spans="1:10" s="16" customFormat="1" ht="31.5" outlineLevel="3">
      <c r="A75" s="14" t="s">
        <v>121</v>
      </c>
      <c r="B75" s="7" t="s">
        <v>9</v>
      </c>
      <c r="C75" s="7" t="s">
        <v>322</v>
      </c>
      <c r="D75" s="7" t="s">
        <v>5</v>
      </c>
      <c r="E75" s="8"/>
      <c r="F75" s="40">
        <f t="shared" si="9"/>
        <v>1000</v>
      </c>
      <c r="G75" s="40">
        <f t="shared" si="9"/>
        <v>6000</v>
      </c>
      <c r="H75" s="40">
        <f t="shared" si="9"/>
        <v>0</v>
      </c>
      <c r="I75" s="63">
        <f t="shared" si="1"/>
        <v>0</v>
      </c>
      <c r="J75" s="63">
        <f t="shared" si="2"/>
        <v>0</v>
      </c>
    </row>
    <row r="76" spans="1:10" s="16" customFormat="1" ht="31.5" outlineLevel="4">
      <c r="A76" s="24" t="s">
        <v>122</v>
      </c>
      <c r="B76" s="13" t="s">
        <v>9</v>
      </c>
      <c r="C76" s="13" t="s">
        <v>328</v>
      </c>
      <c r="D76" s="13" t="s">
        <v>5</v>
      </c>
      <c r="E76" s="13"/>
      <c r="F76" s="41">
        <f t="shared" si="9"/>
        <v>1000</v>
      </c>
      <c r="G76" s="41">
        <f t="shared" si="9"/>
        <v>6000</v>
      </c>
      <c r="H76" s="41">
        <f t="shared" si="9"/>
        <v>0</v>
      </c>
      <c r="I76" s="63">
        <f aca="true" t="shared" si="10" ref="I76:I146">H76/F76*100</f>
        <v>0</v>
      </c>
      <c r="J76" s="63">
        <f aca="true" t="shared" si="11" ref="J76:J146">H76/G76*100</f>
        <v>0</v>
      </c>
    </row>
    <row r="77" spans="1:10" s="16" customFormat="1" ht="15.75" outlineLevel="5">
      <c r="A77" s="46" t="s">
        <v>98</v>
      </c>
      <c r="B77" s="45" t="s">
        <v>9</v>
      </c>
      <c r="C77" s="45" t="s">
        <v>328</v>
      </c>
      <c r="D77" s="45" t="s">
        <v>97</v>
      </c>
      <c r="E77" s="45"/>
      <c r="F77" s="57">
        <v>1000</v>
      </c>
      <c r="G77" s="57">
        <v>6000</v>
      </c>
      <c r="H77" s="57">
        <v>0</v>
      </c>
      <c r="I77" s="63">
        <f t="shared" si="10"/>
        <v>0</v>
      </c>
      <c r="J77" s="63">
        <f t="shared" si="11"/>
        <v>0</v>
      </c>
    </row>
    <row r="78" spans="1:10" s="16" customFormat="1" ht="15.75" customHeight="1" outlineLevel="3">
      <c r="A78" s="6" t="s">
        <v>30</v>
      </c>
      <c r="B78" s="7" t="s">
        <v>67</v>
      </c>
      <c r="C78" s="7" t="s">
        <v>210</v>
      </c>
      <c r="D78" s="7" t="s">
        <v>5</v>
      </c>
      <c r="E78" s="7"/>
      <c r="F78" s="40">
        <f>F79+F149</f>
        <v>105372.64720000002</v>
      </c>
      <c r="G78" s="40">
        <f>G79+G149</f>
        <v>129009.88946</v>
      </c>
      <c r="H78" s="40">
        <f>H79+H149</f>
        <v>127247.01699999999</v>
      </c>
      <c r="I78" s="63">
        <f t="shared" si="10"/>
        <v>120.7590588081951</v>
      </c>
      <c r="J78" s="63">
        <f t="shared" si="11"/>
        <v>98.63353695799685</v>
      </c>
    </row>
    <row r="79" spans="1:10" s="16" customFormat="1" ht="31.5" outlineLevel="3">
      <c r="A79" s="14" t="s">
        <v>119</v>
      </c>
      <c r="B79" s="7" t="s">
        <v>67</v>
      </c>
      <c r="C79" s="7" t="s">
        <v>211</v>
      </c>
      <c r="D79" s="7" t="s">
        <v>5</v>
      </c>
      <c r="E79" s="8"/>
      <c r="F79" s="40">
        <f>F80</f>
        <v>92822.64720000002</v>
      </c>
      <c r="G79" s="40">
        <f>G80</f>
        <v>104658.47283</v>
      </c>
      <c r="H79" s="40">
        <f>H80</f>
        <v>102895.59999999999</v>
      </c>
      <c r="I79" s="63">
        <f t="shared" si="10"/>
        <v>110.85182668653731</v>
      </c>
      <c r="J79" s="63">
        <f t="shared" si="11"/>
        <v>98.31559473176769</v>
      </c>
    </row>
    <row r="80" spans="1:10" s="16" customFormat="1" ht="31.5" outlineLevel="3">
      <c r="A80" s="14" t="s">
        <v>121</v>
      </c>
      <c r="B80" s="7" t="s">
        <v>67</v>
      </c>
      <c r="C80" s="7" t="s">
        <v>322</v>
      </c>
      <c r="D80" s="7" t="s">
        <v>5</v>
      </c>
      <c r="E80" s="8"/>
      <c r="F80" s="40">
        <f>F84+F91+F98+F117+F124+F131+F143+F112+F81+F137+F111</f>
        <v>92822.64720000002</v>
      </c>
      <c r="G80" s="40">
        <f>G84+G91+G98+G117+G124+G131+G143+G112+G81+G137+G111</f>
        <v>104658.47283</v>
      </c>
      <c r="H80" s="40">
        <f>H84+H91+H98+H117+H124+H131+H143+H112+H81+H137+H111</f>
        <v>102895.59999999999</v>
      </c>
      <c r="I80" s="63">
        <f t="shared" si="10"/>
        <v>110.85182668653731</v>
      </c>
      <c r="J80" s="63">
        <f t="shared" si="11"/>
        <v>98.31559473176769</v>
      </c>
    </row>
    <row r="81" spans="1:10" s="16" customFormat="1" ht="31.5" outlineLevel="3">
      <c r="A81" s="24" t="s">
        <v>416</v>
      </c>
      <c r="B81" s="13" t="s">
        <v>67</v>
      </c>
      <c r="C81" s="13" t="s">
        <v>415</v>
      </c>
      <c r="D81" s="13" t="s">
        <v>5</v>
      </c>
      <c r="E81" s="13"/>
      <c r="F81" s="41">
        <f aca="true" t="shared" si="12" ref="F81:H82">F82</f>
        <v>460.728</v>
      </c>
      <c r="G81" s="41">
        <f t="shared" si="12"/>
        <v>460.728</v>
      </c>
      <c r="H81" s="41">
        <f t="shared" si="12"/>
        <v>232.689</v>
      </c>
      <c r="I81" s="63">
        <f t="shared" si="10"/>
        <v>50.504636141063706</v>
      </c>
      <c r="J81" s="63">
        <f t="shared" si="11"/>
        <v>50.504636141063706</v>
      </c>
    </row>
    <row r="82" spans="1:10" s="16" customFormat="1" ht="31.5" outlineLevel="3">
      <c r="A82" s="4" t="s">
        <v>85</v>
      </c>
      <c r="B82" s="5" t="s">
        <v>67</v>
      </c>
      <c r="C82" s="5" t="s">
        <v>415</v>
      </c>
      <c r="D82" s="5" t="s">
        <v>86</v>
      </c>
      <c r="E82" s="5"/>
      <c r="F82" s="42">
        <f t="shared" si="12"/>
        <v>460.728</v>
      </c>
      <c r="G82" s="42">
        <f t="shared" si="12"/>
        <v>460.728</v>
      </c>
      <c r="H82" s="42">
        <f t="shared" si="12"/>
        <v>232.689</v>
      </c>
      <c r="I82" s="63">
        <f t="shared" si="10"/>
        <v>50.504636141063706</v>
      </c>
      <c r="J82" s="63">
        <f t="shared" si="11"/>
        <v>50.504636141063706</v>
      </c>
    </row>
    <row r="83" spans="1:10" s="16" customFormat="1" ht="16.5" customHeight="1" outlineLevel="3">
      <c r="A83" s="22" t="s">
        <v>87</v>
      </c>
      <c r="B83" s="23" t="s">
        <v>67</v>
      </c>
      <c r="C83" s="23" t="s">
        <v>415</v>
      </c>
      <c r="D83" s="23" t="s">
        <v>88</v>
      </c>
      <c r="E83" s="23"/>
      <c r="F83" s="43">
        <v>460.728</v>
      </c>
      <c r="G83" s="43">
        <v>460.728</v>
      </c>
      <c r="H83" s="43">
        <v>232.689</v>
      </c>
      <c r="I83" s="63">
        <f t="shared" si="10"/>
        <v>50.504636141063706</v>
      </c>
      <c r="J83" s="63">
        <f t="shared" si="11"/>
        <v>50.504636141063706</v>
      </c>
    </row>
    <row r="84" spans="1:10" s="16" customFormat="1" ht="15.75" outlineLevel="4">
      <c r="A84" s="24" t="s">
        <v>31</v>
      </c>
      <c r="B84" s="13" t="s">
        <v>67</v>
      </c>
      <c r="C84" s="13" t="s">
        <v>334</v>
      </c>
      <c r="D84" s="13" t="s">
        <v>5</v>
      </c>
      <c r="E84" s="13"/>
      <c r="F84" s="41">
        <f>F85+F89</f>
        <v>1701.4540000000002</v>
      </c>
      <c r="G84" s="41">
        <f>G85+G89</f>
        <v>1743.9900000000002</v>
      </c>
      <c r="H84" s="41">
        <f>H85+H89</f>
        <v>1743.9900000000002</v>
      </c>
      <c r="I84" s="63">
        <f t="shared" si="10"/>
        <v>102.49997942935866</v>
      </c>
      <c r="J84" s="63">
        <f t="shared" si="11"/>
        <v>100</v>
      </c>
    </row>
    <row r="85" spans="1:10" s="16" customFormat="1" ht="31.5" outlineLevel="5">
      <c r="A85" s="4" t="s">
        <v>84</v>
      </c>
      <c r="B85" s="5" t="s">
        <v>67</v>
      </c>
      <c r="C85" s="5" t="s">
        <v>334</v>
      </c>
      <c r="D85" s="5" t="s">
        <v>83</v>
      </c>
      <c r="E85" s="5"/>
      <c r="F85" s="42">
        <f>F86+F87+F88</f>
        <v>1618.554</v>
      </c>
      <c r="G85" s="42">
        <f>G86+G87+G88</f>
        <v>1562.88</v>
      </c>
      <c r="H85" s="42">
        <f>H86+H87+H88</f>
        <v>1562.88</v>
      </c>
      <c r="I85" s="63">
        <f t="shared" si="10"/>
        <v>96.56026304961095</v>
      </c>
      <c r="J85" s="63">
        <f t="shared" si="11"/>
        <v>100</v>
      </c>
    </row>
    <row r="86" spans="1:10" s="16" customFormat="1" ht="31.5" outlineLevel="5">
      <c r="A86" s="22" t="s">
        <v>203</v>
      </c>
      <c r="B86" s="23" t="s">
        <v>67</v>
      </c>
      <c r="C86" s="23" t="s">
        <v>334</v>
      </c>
      <c r="D86" s="23" t="s">
        <v>81</v>
      </c>
      <c r="E86" s="23"/>
      <c r="F86" s="43">
        <v>1245.913</v>
      </c>
      <c r="G86" s="43">
        <v>1202.21245</v>
      </c>
      <c r="H86" s="43">
        <v>1202.212</v>
      </c>
      <c r="I86" s="63">
        <f t="shared" si="10"/>
        <v>96.49245172014417</v>
      </c>
      <c r="J86" s="63">
        <f t="shared" si="11"/>
        <v>99.99996256901183</v>
      </c>
    </row>
    <row r="87" spans="1:10" s="16" customFormat="1" ht="47.25" outlineLevel="5">
      <c r="A87" s="22" t="s">
        <v>208</v>
      </c>
      <c r="B87" s="23" t="s">
        <v>67</v>
      </c>
      <c r="C87" s="23" t="s">
        <v>334</v>
      </c>
      <c r="D87" s="23" t="s">
        <v>82</v>
      </c>
      <c r="E87" s="23"/>
      <c r="F87" s="43">
        <v>0</v>
      </c>
      <c r="G87" s="43">
        <v>0</v>
      </c>
      <c r="H87" s="43">
        <v>0</v>
      </c>
      <c r="I87" s="63">
        <v>0</v>
      </c>
      <c r="J87" s="63">
        <v>0</v>
      </c>
    </row>
    <row r="88" spans="1:10" s="16" customFormat="1" ht="47.25" outlineLevel="5">
      <c r="A88" s="22" t="s">
        <v>204</v>
      </c>
      <c r="B88" s="23" t="s">
        <v>67</v>
      </c>
      <c r="C88" s="23" t="s">
        <v>334</v>
      </c>
      <c r="D88" s="23" t="s">
        <v>205</v>
      </c>
      <c r="E88" s="23"/>
      <c r="F88" s="43">
        <v>372.641</v>
      </c>
      <c r="G88" s="43">
        <v>360.66755</v>
      </c>
      <c r="H88" s="43">
        <v>360.668</v>
      </c>
      <c r="I88" s="63">
        <f t="shared" si="10"/>
        <v>96.7869880125912</v>
      </c>
      <c r="J88" s="63">
        <f t="shared" si="11"/>
        <v>100.00012476864082</v>
      </c>
    </row>
    <row r="89" spans="1:10" s="16" customFormat="1" ht="31.5" outlineLevel="5">
      <c r="A89" s="4" t="s">
        <v>85</v>
      </c>
      <c r="B89" s="5" t="s">
        <v>67</v>
      </c>
      <c r="C89" s="5" t="s">
        <v>334</v>
      </c>
      <c r="D89" s="5" t="s">
        <v>86</v>
      </c>
      <c r="E89" s="5"/>
      <c r="F89" s="42">
        <f>F90</f>
        <v>82.9</v>
      </c>
      <c r="G89" s="42">
        <f>G90</f>
        <v>181.11</v>
      </c>
      <c r="H89" s="42">
        <f>H90</f>
        <v>181.11</v>
      </c>
      <c r="I89" s="63">
        <f t="shared" si="10"/>
        <v>218.46803377563327</v>
      </c>
      <c r="J89" s="63">
        <f t="shared" si="11"/>
        <v>100</v>
      </c>
    </row>
    <row r="90" spans="1:10" s="16" customFormat="1" ht="31.5" outlineLevel="5">
      <c r="A90" s="22" t="s">
        <v>87</v>
      </c>
      <c r="B90" s="23" t="s">
        <v>67</v>
      </c>
      <c r="C90" s="23" t="s">
        <v>334</v>
      </c>
      <c r="D90" s="23" t="s">
        <v>88</v>
      </c>
      <c r="E90" s="23"/>
      <c r="F90" s="43">
        <v>82.9</v>
      </c>
      <c r="G90" s="43">
        <v>181.11</v>
      </c>
      <c r="H90" s="43">
        <v>181.11</v>
      </c>
      <c r="I90" s="63">
        <f t="shared" si="10"/>
        <v>218.46803377563327</v>
      </c>
      <c r="J90" s="63">
        <f t="shared" si="11"/>
        <v>100</v>
      </c>
    </row>
    <row r="91" spans="1:10" s="16" customFormat="1" ht="47.25" outlineLevel="4">
      <c r="A91" s="25" t="s">
        <v>168</v>
      </c>
      <c r="B91" s="13" t="s">
        <v>67</v>
      </c>
      <c r="C91" s="13" t="s">
        <v>324</v>
      </c>
      <c r="D91" s="13" t="s">
        <v>5</v>
      </c>
      <c r="E91" s="13"/>
      <c r="F91" s="41">
        <f>F92+F96</f>
        <v>33682.3</v>
      </c>
      <c r="G91" s="41">
        <f>G92+G96</f>
        <v>34997.86</v>
      </c>
      <c r="H91" s="41">
        <f>H92+H96</f>
        <v>34849.594000000005</v>
      </c>
      <c r="I91" s="63">
        <f t="shared" si="10"/>
        <v>103.46560062703556</v>
      </c>
      <c r="J91" s="63">
        <f t="shared" si="11"/>
        <v>99.57635695439664</v>
      </c>
    </row>
    <row r="92" spans="1:10" s="16" customFormat="1" ht="31.5" outlineLevel="5">
      <c r="A92" s="4" t="s">
        <v>84</v>
      </c>
      <c r="B92" s="5" t="s">
        <v>67</v>
      </c>
      <c r="C92" s="5" t="s">
        <v>324</v>
      </c>
      <c r="D92" s="5" t="s">
        <v>83</v>
      </c>
      <c r="E92" s="5"/>
      <c r="F92" s="42">
        <f>F93+F94+F95</f>
        <v>33573.3</v>
      </c>
      <c r="G92" s="42">
        <f>G93+G94+G95</f>
        <v>34925.53</v>
      </c>
      <c r="H92" s="42">
        <f>H93+H94+H95</f>
        <v>34777.264</v>
      </c>
      <c r="I92" s="63">
        <f t="shared" si="10"/>
        <v>103.58607584002763</v>
      </c>
      <c r="J92" s="63">
        <f t="shared" si="11"/>
        <v>99.57547959902114</v>
      </c>
    </row>
    <row r="93" spans="1:10" s="16" customFormat="1" ht="31.5" outlineLevel="5">
      <c r="A93" s="22" t="s">
        <v>203</v>
      </c>
      <c r="B93" s="23" t="s">
        <v>67</v>
      </c>
      <c r="C93" s="23" t="s">
        <v>324</v>
      </c>
      <c r="D93" s="23" t="s">
        <v>81</v>
      </c>
      <c r="E93" s="23"/>
      <c r="F93" s="43">
        <v>25761.3</v>
      </c>
      <c r="G93" s="43">
        <v>26761.3</v>
      </c>
      <c r="H93" s="43">
        <v>26673.809</v>
      </c>
      <c r="I93" s="63">
        <f t="shared" si="10"/>
        <v>103.54216984391316</v>
      </c>
      <c r="J93" s="63">
        <f t="shared" si="11"/>
        <v>99.67306894657585</v>
      </c>
    </row>
    <row r="94" spans="1:10" s="16" customFormat="1" ht="47.25" outlineLevel="5">
      <c r="A94" s="22" t="s">
        <v>208</v>
      </c>
      <c r="B94" s="23" t="s">
        <v>67</v>
      </c>
      <c r="C94" s="23" t="s">
        <v>324</v>
      </c>
      <c r="D94" s="23" t="s">
        <v>82</v>
      </c>
      <c r="E94" s="23"/>
      <c r="F94" s="43">
        <v>2</v>
      </c>
      <c r="G94" s="43">
        <v>99.23</v>
      </c>
      <c r="H94" s="43">
        <v>99.23</v>
      </c>
      <c r="I94" s="63">
        <f t="shared" si="10"/>
        <v>4961.5</v>
      </c>
      <c r="J94" s="63">
        <f t="shared" si="11"/>
        <v>100</v>
      </c>
    </row>
    <row r="95" spans="1:10" s="16" customFormat="1" ht="47.25" outlineLevel="5">
      <c r="A95" s="22" t="s">
        <v>204</v>
      </c>
      <c r="B95" s="23" t="s">
        <v>67</v>
      </c>
      <c r="C95" s="23" t="s">
        <v>324</v>
      </c>
      <c r="D95" s="23" t="s">
        <v>205</v>
      </c>
      <c r="E95" s="23"/>
      <c r="F95" s="43">
        <v>7810</v>
      </c>
      <c r="G95" s="43">
        <v>8065</v>
      </c>
      <c r="H95" s="43">
        <v>8004.225</v>
      </c>
      <c r="I95" s="63">
        <f t="shared" si="10"/>
        <v>102.48687580025609</v>
      </c>
      <c r="J95" s="63">
        <f t="shared" si="11"/>
        <v>99.24643521388717</v>
      </c>
    </row>
    <row r="96" spans="1:10" s="16" customFormat="1" ht="31.5" outlineLevel="5">
      <c r="A96" s="4" t="s">
        <v>85</v>
      </c>
      <c r="B96" s="5" t="s">
        <v>67</v>
      </c>
      <c r="C96" s="5" t="s">
        <v>324</v>
      </c>
      <c r="D96" s="5" t="s">
        <v>86</v>
      </c>
      <c r="E96" s="5"/>
      <c r="F96" s="42">
        <f>F97</f>
        <v>109</v>
      </c>
      <c r="G96" s="42">
        <f>G97</f>
        <v>72.33</v>
      </c>
      <c r="H96" s="42">
        <f>H97</f>
        <v>72.33</v>
      </c>
      <c r="I96" s="63">
        <f t="shared" si="10"/>
        <v>66.35779816513761</v>
      </c>
      <c r="J96" s="63">
        <f t="shared" si="11"/>
        <v>100</v>
      </c>
    </row>
    <row r="97" spans="1:10" s="16" customFormat="1" ht="31.5" outlineLevel="5">
      <c r="A97" s="22" t="s">
        <v>87</v>
      </c>
      <c r="B97" s="23" t="s">
        <v>67</v>
      </c>
      <c r="C97" s="23" t="s">
        <v>324</v>
      </c>
      <c r="D97" s="23" t="s">
        <v>88</v>
      </c>
      <c r="E97" s="23"/>
      <c r="F97" s="43">
        <v>109</v>
      </c>
      <c r="G97" s="43">
        <v>72.33</v>
      </c>
      <c r="H97" s="43">
        <v>72.33</v>
      </c>
      <c r="I97" s="63">
        <f t="shared" si="10"/>
        <v>66.35779816513761</v>
      </c>
      <c r="J97" s="63">
        <f t="shared" si="11"/>
        <v>100</v>
      </c>
    </row>
    <row r="98" spans="1:10" s="16" customFormat="1" ht="31.5" outlineLevel="6">
      <c r="A98" s="24" t="s">
        <v>123</v>
      </c>
      <c r="B98" s="13" t="s">
        <v>67</v>
      </c>
      <c r="C98" s="13" t="s">
        <v>335</v>
      </c>
      <c r="D98" s="13" t="s">
        <v>5</v>
      </c>
      <c r="E98" s="13"/>
      <c r="F98" s="41">
        <f>F99+F103+F107</f>
        <v>53443.3</v>
      </c>
      <c r="G98" s="41">
        <f>G99+G103+G107</f>
        <v>63032.47638</v>
      </c>
      <c r="H98" s="41">
        <f>H99+H103+H107</f>
        <v>61612.645</v>
      </c>
      <c r="I98" s="63">
        <f t="shared" si="10"/>
        <v>115.28600404540884</v>
      </c>
      <c r="J98" s="63">
        <f t="shared" si="11"/>
        <v>97.74746057660761</v>
      </c>
    </row>
    <row r="99" spans="1:10" s="16" customFormat="1" ht="15.75" outlineLevel="6">
      <c r="A99" s="4" t="s">
        <v>99</v>
      </c>
      <c r="B99" s="5" t="s">
        <v>67</v>
      </c>
      <c r="C99" s="5" t="s">
        <v>335</v>
      </c>
      <c r="D99" s="5" t="s">
        <v>100</v>
      </c>
      <c r="E99" s="5"/>
      <c r="F99" s="42">
        <f>F100+F101+F102</f>
        <v>30284.94</v>
      </c>
      <c r="G99" s="42">
        <f>G100+G101+G102</f>
        <v>27448.22546</v>
      </c>
      <c r="H99" s="42">
        <f>H100+H101+H102</f>
        <v>27268.411</v>
      </c>
      <c r="I99" s="63">
        <f t="shared" si="10"/>
        <v>90.03950808553691</v>
      </c>
      <c r="J99" s="63">
        <f t="shared" si="11"/>
        <v>99.34489586490011</v>
      </c>
    </row>
    <row r="100" spans="1:10" s="16" customFormat="1" ht="15.75" outlineLevel="6">
      <c r="A100" s="22" t="s">
        <v>202</v>
      </c>
      <c r="B100" s="23" t="s">
        <v>67</v>
      </c>
      <c r="C100" s="23" t="s">
        <v>335</v>
      </c>
      <c r="D100" s="23" t="s">
        <v>101</v>
      </c>
      <c r="E100" s="23"/>
      <c r="F100" s="43">
        <v>23269.6</v>
      </c>
      <c r="G100" s="43">
        <v>21145.30312</v>
      </c>
      <c r="H100" s="43">
        <v>21012.084</v>
      </c>
      <c r="I100" s="63">
        <f t="shared" si="10"/>
        <v>90.29843228933888</v>
      </c>
      <c r="J100" s="63">
        <f t="shared" si="11"/>
        <v>99.36998245310564</v>
      </c>
    </row>
    <row r="101" spans="1:10" s="16" customFormat="1" ht="31.5" outlineLevel="6">
      <c r="A101" s="22" t="s">
        <v>209</v>
      </c>
      <c r="B101" s="23" t="s">
        <v>67</v>
      </c>
      <c r="C101" s="23" t="s">
        <v>335</v>
      </c>
      <c r="D101" s="23" t="s">
        <v>102</v>
      </c>
      <c r="E101" s="23"/>
      <c r="F101" s="43">
        <v>0</v>
      </c>
      <c r="G101" s="43">
        <v>0</v>
      </c>
      <c r="H101" s="43">
        <v>0</v>
      </c>
      <c r="I101" s="63">
        <v>0</v>
      </c>
      <c r="J101" s="63">
        <v>0</v>
      </c>
    </row>
    <row r="102" spans="1:10" s="16" customFormat="1" ht="47.25" outlineLevel="6">
      <c r="A102" s="22" t="s">
        <v>206</v>
      </c>
      <c r="B102" s="23" t="s">
        <v>67</v>
      </c>
      <c r="C102" s="23" t="s">
        <v>335</v>
      </c>
      <c r="D102" s="23" t="s">
        <v>207</v>
      </c>
      <c r="E102" s="23"/>
      <c r="F102" s="43">
        <v>7015.34</v>
      </c>
      <c r="G102" s="43">
        <v>6302.92234</v>
      </c>
      <c r="H102" s="43">
        <v>6256.327</v>
      </c>
      <c r="I102" s="63">
        <f t="shared" si="10"/>
        <v>89.18066693845202</v>
      </c>
      <c r="J102" s="63">
        <f t="shared" si="11"/>
        <v>99.26073434691884</v>
      </c>
    </row>
    <row r="103" spans="1:10" s="16" customFormat="1" ht="23.25" customHeight="1" outlineLevel="6">
      <c r="A103" s="4" t="s">
        <v>85</v>
      </c>
      <c r="B103" s="5" t="s">
        <v>67</v>
      </c>
      <c r="C103" s="5" t="s">
        <v>335</v>
      </c>
      <c r="D103" s="5" t="s">
        <v>86</v>
      </c>
      <c r="E103" s="5"/>
      <c r="F103" s="42">
        <f>F105+F104+F106</f>
        <v>22845.36</v>
      </c>
      <c r="G103" s="42">
        <f>G105+G104+G106</f>
        <v>35340.106139999996</v>
      </c>
      <c r="H103" s="42">
        <f>H105+H104+H106</f>
        <v>34100.089</v>
      </c>
      <c r="I103" s="63">
        <f t="shared" si="10"/>
        <v>149.2648353976475</v>
      </c>
      <c r="J103" s="63">
        <f t="shared" si="11"/>
        <v>96.49119010823662</v>
      </c>
    </row>
    <row r="104" spans="1:10" s="16" customFormat="1" ht="23.25" customHeight="1" outlineLevel="6">
      <c r="A104" s="22" t="s">
        <v>259</v>
      </c>
      <c r="B104" s="23" t="s">
        <v>67</v>
      </c>
      <c r="C104" s="23" t="s">
        <v>335</v>
      </c>
      <c r="D104" s="23" t="s">
        <v>260</v>
      </c>
      <c r="E104" s="23"/>
      <c r="F104" s="43">
        <v>0</v>
      </c>
      <c r="G104" s="43">
        <v>2717.7448</v>
      </c>
      <c r="H104" s="43">
        <v>2717.745</v>
      </c>
      <c r="I104" s="63">
        <v>0</v>
      </c>
      <c r="J104" s="63">
        <f t="shared" si="11"/>
        <v>100.00000735904268</v>
      </c>
    </row>
    <row r="105" spans="1:10" s="16" customFormat="1" ht="31.5" outlineLevel="6">
      <c r="A105" s="22" t="s">
        <v>87</v>
      </c>
      <c r="B105" s="23" t="s">
        <v>67</v>
      </c>
      <c r="C105" s="23" t="s">
        <v>335</v>
      </c>
      <c r="D105" s="23" t="s">
        <v>88</v>
      </c>
      <c r="E105" s="23"/>
      <c r="F105" s="43">
        <v>18193.41</v>
      </c>
      <c r="G105" s="43">
        <v>27970.41134</v>
      </c>
      <c r="H105" s="43">
        <v>27722.275</v>
      </c>
      <c r="I105" s="63">
        <f t="shared" si="10"/>
        <v>152.37536558567086</v>
      </c>
      <c r="J105" s="63">
        <f t="shared" si="11"/>
        <v>99.11286131267887</v>
      </c>
    </row>
    <row r="106" spans="1:10" s="16" customFormat="1" ht="15.75" outlineLevel="6">
      <c r="A106" s="22" t="s">
        <v>409</v>
      </c>
      <c r="B106" s="23" t="s">
        <v>67</v>
      </c>
      <c r="C106" s="23" t="s">
        <v>335</v>
      </c>
      <c r="D106" s="23" t="s">
        <v>408</v>
      </c>
      <c r="E106" s="23"/>
      <c r="F106" s="43">
        <v>4651.95</v>
      </c>
      <c r="G106" s="43">
        <v>4651.95</v>
      </c>
      <c r="H106" s="43">
        <v>3660.069</v>
      </c>
      <c r="I106" s="63">
        <f t="shared" si="10"/>
        <v>78.67816722019798</v>
      </c>
      <c r="J106" s="63">
        <f t="shared" si="11"/>
        <v>78.67816722019798</v>
      </c>
    </row>
    <row r="107" spans="1:10" s="16" customFormat="1" ht="15.75" outlineLevel="6">
      <c r="A107" s="4" t="s">
        <v>89</v>
      </c>
      <c r="B107" s="5" t="s">
        <v>67</v>
      </c>
      <c r="C107" s="5" t="s">
        <v>335</v>
      </c>
      <c r="D107" s="5" t="s">
        <v>90</v>
      </c>
      <c r="E107" s="5"/>
      <c r="F107" s="42">
        <f>F108+F109+F110</f>
        <v>313</v>
      </c>
      <c r="G107" s="42">
        <f>G108+G109+G110</f>
        <v>244.14478000000003</v>
      </c>
      <c r="H107" s="42">
        <f>H108+H109+H110</f>
        <v>244.145</v>
      </c>
      <c r="I107" s="63">
        <f t="shared" si="10"/>
        <v>78.00159744408947</v>
      </c>
      <c r="J107" s="63">
        <f t="shared" si="11"/>
        <v>100.00009011046642</v>
      </c>
    </row>
    <row r="108" spans="1:10" s="16" customFormat="1" ht="22.5" customHeight="1" outlineLevel="6">
      <c r="A108" s="22" t="s">
        <v>91</v>
      </c>
      <c r="B108" s="23" t="s">
        <v>67</v>
      </c>
      <c r="C108" s="23" t="s">
        <v>335</v>
      </c>
      <c r="D108" s="23" t="s">
        <v>93</v>
      </c>
      <c r="E108" s="23"/>
      <c r="F108" s="43">
        <v>260</v>
      </c>
      <c r="G108" s="43">
        <v>233.02</v>
      </c>
      <c r="H108" s="43">
        <v>233.02</v>
      </c>
      <c r="I108" s="63">
        <f t="shared" si="10"/>
        <v>89.62307692307692</v>
      </c>
      <c r="J108" s="63">
        <f t="shared" si="11"/>
        <v>100</v>
      </c>
    </row>
    <row r="109" spans="1:10" s="16" customFormat="1" ht="15.75" outlineLevel="6">
      <c r="A109" s="22" t="s">
        <v>92</v>
      </c>
      <c r="B109" s="23" t="s">
        <v>67</v>
      </c>
      <c r="C109" s="23" t="s">
        <v>335</v>
      </c>
      <c r="D109" s="23" t="s">
        <v>94</v>
      </c>
      <c r="E109" s="23"/>
      <c r="F109" s="43">
        <v>38</v>
      </c>
      <c r="G109" s="43">
        <v>7.014</v>
      </c>
      <c r="H109" s="43">
        <v>7.014</v>
      </c>
      <c r="I109" s="63">
        <f t="shared" si="10"/>
        <v>18.457894736842107</v>
      </c>
      <c r="J109" s="63">
        <f t="shared" si="11"/>
        <v>100</v>
      </c>
    </row>
    <row r="110" spans="1:10" s="16" customFormat="1" ht="15.75" outlineLevel="6">
      <c r="A110" s="22" t="s">
        <v>258</v>
      </c>
      <c r="B110" s="23" t="s">
        <v>67</v>
      </c>
      <c r="C110" s="23" t="s">
        <v>335</v>
      </c>
      <c r="D110" s="23" t="s">
        <v>257</v>
      </c>
      <c r="E110" s="23"/>
      <c r="F110" s="43">
        <v>15</v>
      </c>
      <c r="G110" s="43">
        <v>4.11078</v>
      </c>
      <c r="H110" s="43">
        <v>4.111</v>
      </c>
      <c r="I110" s="63">
        <f t="shared" si="10"/>
        <v>27.406666666666663</v>
      </c>
      <c r="J110" s="63">
        <f t="shared" si="11"/>
        <v>100.00535178238678</v>
      </c>
    </row>
    <row r="111" spans="1:10" s="16" customFormat="1" ht="15.75" outlineLevel="6">
      <c r="A111" s="46" t="s">
        <v>98</v>
      </c>
      <c r="B111" s="23" t="s">
        <v>67</v>
      </c>
      <c r="C111" s="45" t="s">
        <v>328</v>
      </c>
      <c r="D111" s="23" t="s">
        <v>88</v>
      </c>
      <c r="E111" s="23"/>
      <c r="F111" s="43">
        <v>0</v>
      </c>
      <c r="G111" s="43">
        <v>0</v>
      </c>
      <c r="H111" s="43">
        <v>52.5</v>
      </c>
      <c r="I111" s="63">
        <v>0</v>
      </c>
      <c r="J111" s="63">
        <v>0</v>
      </c>
    </row>
    <row r="112" spans="1:10" s="16" customFormat="1" ht="15.75" outlineLevel="6">
      <c r="A112" s="30" t="s">
        <v>379</v>
      </c>
      <c r="B112" s="13" t="s">
        <v>67</v>
      </c>
      <c r="C112" s="13" t="s">
        <v>382</v>
      </c>
      <c r="D112" s="13" t="s">
        <v>5</v>
      </c>
      <c r="E112" s="13"/>
      <c r="F112" s="41">
        <f>F113</f>
        <v>0</v>
      </c>
      <c r="G112" s="41">
        <f>G113</f>
        <v>559.61913</v>
      </c>
      <c r="H112" s="41">
        <f>H113</f>
        <v>559.619</v>
      </c>
      <c r="I112" s="63">
        <v>0</v>
      </c>
      <c r="J112" s="63">
        <f t="shared" si="11"/>
        <v>99.99997676991492</v>
      </c>
    </row>
    <row r="113" spans="1:10" s="16" customFormat="1" ht="15.75" outlineLevel="6">
      <c r="A113" s="4" t="s">
        <v>380</v>
      </c>
      <c r="B113" s="5" t="s">
        <v>67</v>
      </c>
      <c r="C113" s="5" t="s">
        <v>382</v>
      </c>
      <c r="D113" s="5" t="s">
        <v>383</v>
      </c>
      <c r="E113" s="5"/>
      <c r="F113" s="42">
        <f>F114+F115+F116</f>
        <v>0</v>
      </c>
      <c r="G113" s="42">
        <f>G114+G115+G116</f>
        <v>559.61913</v>
      </c>
      <c r="H113" s="42">
        <f>H114+H115+H116</f>
        <v>559.619</v>
      </c>
      <c r="I113" s="63">
        <v>0</v>
      </c>
      <c r="J113" s="63">
        <f t="shared" si="11"/>
        <v>99.99997676991492</v>
      </c>
    </row>
    <row r="114" spans="1:10" s="16" customFormat="1" ht="15.75" outlineLevel="6">
      <c r="A114" s="22" t="s">
        <v>380</v>
      </c>
      <c r="B114" s="23" t="s">
        <v>67</v>
      </c>
      <c r="C114" s="23" t="s">
        <v>382</v>
      </c>
      <c r="D114" s="23" t="s">
        <v>381</v>
      </c>
      <c r="E114" s="23"/>
      <c r="F114" s="43">
        <v>0</v>
      </c>
      <c r="G114" s="43">
        <v>514.49413</v>
      </c>
      <c r="H114" s="43">
        <v>514.494</v>
      </c>
      <c r="I114" s="63">
        <v>0</v>
      </c>
      <c r="J114" s="63">
        <f t="shared" si="11"/>
        <v>99.99997473246196</v>
      </c>
    </row>
    <row r="115" spans="1:10" s="16" customFormat="1" ht="15.75" outlineLevel="6">
      <c r="A115" s="22" t="s">
        <v>384</v>
      </c>
      <c r="B115" s="23" t="s">
        <v>67</v>
      </c>
      <c r="C115" s="23" t="s">
        <v>382</v>
      </c>
      <c r="D115" s="23" t="s">
        <v>94</v>
      </c>
      <c r="E115" s="23"/>
      <c r="F115" s="43">
        <v>0</v>
      </c>
      <c r="G115" s="43">
        <v>0</v>
      </c>
      <c r="H115" s="43">
        <v>0</v>
      </c>
      <c r="I115" s="63">
        <v>0</v>
      </c>
      <c r="J115" s="63">
        <v>0</v>
      </c>
    </row>
    <row r="116" spans="1:10" s="16" customFormat="1" ht="15.75" outlineLevel="6">
      <c r="A116" s="22" t="s">
        <v>258</v>
      </c>
      <c r="B116" s="23" t="s">
        <v>67</v>
      </c>
      <c r="C116" s="23" t="s">
        <v>382</v>
      </c>
      <c r="D116" s="23" t="s">
        <v>257</v>
      </c>
      <c r="E116" s="23"/>
      <c r="F116" s="43">
        <v>0</v>
      </c>
      <c r="G116" s="43">
        <v>45.125</v>
      </c>
      <c r="H116" s="43">
        <v>45.125</v>
      </c>
      <c r="I116" s="63">
        <v>0</v>
      </c>
      <c r="J116" s="63">
        <f t="shared" si="11"/>
        <v>100</v>
      </c>
    </row>
    <row r="117" spans="1:10" s="16" customFormat="1" ht="31.5" outlineLevel="6">
      <c r="A117" s="30" t="s">
        <v>124</v>
      </c>
      <c r="B117" s="13" t="s">
        <v>67</v>
      </c>
      <c r="C117" s="13" t="s">
        <v>336</v>
      </c>
      <c r="D117" s="13" t="s">
        <v>5</v>
      </c>
      <c r="E117" s="13"/>
      <c r="F117" s="41">
        <f>F118+F122</f>
        <v>1208.46</v>
      </c>
      <c r="G117" s="41">
        <f>G118+G122</f>
        <v>1214.4599999999998</v>
      </c>
      <c r="H117" s="41">
        <f>H118+H122</f>
        <v>1214.4599999999998</v>
      </c>
      <c r="I117" s="63">
        <f t="shared" si="10"/>
        <v>100.49649967727518</v>
      </c>
      <c r="J117" s="63">
        <f t="shared" si="11"/>
        <v>100</v>
      </c>
    </row>
    <row r="118" spans="1:10" s="16" customFormat="1" ht="31.5" outlineLevel="6">
      <c r="A118" s="4" t="s">
        <v>84</v>
      </c>
      <c r="B118" s="5" t="s">
        <v>67</v>
      </c>
      <c r="C118" s="5" t="s">
        <v>336</v>
      </c>
      <c r="D118" s="5" t="s">
        <v>83</v>
      </c>
      <c r="E118" s="5"/>
      <c r="F118" s="42">
        <f>F119+F120+F121</f>
        <v>1172.46</v>
      </c>
      <c r="G118" s="42">
        <f>G119+G120+G121</f>
        <v>1142.783</v>
      </c>
      <c r="H118" s="42">
        <f>H119+H120+H121</f>
        <v>1142.783</v>
      </c>
      <c r="I118" s="63">
        <f t="shared" si="10"/>
        <v>97.46882622861334</v>
      </c>
      <c r="J118" s="63">
        <f t="shared" si="11"/>
        <v>100</v>
      </c>
    </row>
    <row r="119" spans="1:10" s="16" customFormat="1" ht="31.5" outlineLevel="6">
      <c r="A119" s="22" t="s">
        <v>203</v>
      </c>
      <c r="B119" s="23" t="s">
        <v>67</v>
      </c>
      <c r="C119" s="23" t="s">
        <v>336</v>
      </c>
      <c r="D119" s="23" t="s">
        <v>81</v>
      </c>
      <c r="E119" s="23"/>
      <c r="F119" s="43">
        <v>902.363</v>
      </c>
      <c r="G119" s="43">
        <v>879.56925</v>
      </c>
      <c r="H119" s="43">
        <v>879.569</v>
      </c>
      <c r="I119" s="63">
        <f t="shared" si="10"/>
        <v>97.47396557704603</v>
      </c>
      <c r="J119" s="63">
        <f t="shared" si="11"/>
        <v>99.99997157699634</v>
      </c>
    </row>
    <row r="120" spans="1:10" s="16" customFormat="1" ht="47.25" outlineLevel="6">
      <c r="A120" s="22" t="s">
        <v>208</v>
      </c>
      <c r="B120" s="23" t="s">
        <v>67</v>
      </c>
      <c r="C120" s="23" t="s">
        <v>336</v>
      </c>
      <c r="D120" s="23" t="s">
        <v>82</v>
      </c>
      <c r="E120" s="23"/>
      <c r="F120" s="43">
        <v>0</v>
      </c>
      <c r="G120" s="43">
        <v>0</v>
      </c>
      <c r="H120" s="43">
        <v>0</v>
      </c>
      <c r="I120" s="63">
        <v>0</v>
      </c>
      <c r="J120" s="63">
        <v>0</v>
      </c>
    </row>
    <row r="121" spans="1:10" s="16" customFormat="1" ht="47.25" outlineLevel="6">
      <c r="A121" s="22" t="s">
        <v>204</v>
      </c>
      <c r="B121" s="23" t="s">
        <v>67</v>
      </c>
      <c r="C121" s="23" t="s">
        <v>336</v>
      </c>
      <c r="D121" s="23" t="s">
        <v>205</v>
      </c>
      <c r="E121" s="23"/>
      <c r="F121" s="43">
        <v>270.097</v>
      </c>
      <c r="G121" s="43">
        <v>263.21375</v>
      </c>
      <c r="H121" s="43">
        <v>263.214</v>
      </c>
      <c r="I121" s="63">
        <f t="shared" si="10"/>
        <v>97.45165625682625</v>
      </c>
      <c r="J121" s="63">
        <f t="shared" si="11"/>
        <v>100.00009497984053</v>
      </c>
    </row>
    <row r="122" spans="1:10" s="16" customFormat="1" ht="31.5" outlineLevel="6">
      <c r="A122" s="4" t="s">
        <v>85</v>
      </c>
      <c r="B122" s="5" t="s">
        <v>67</v>
      </c>
      <c r="C122" s="5" t="s">
        <v>336</v>
      </c>
      <c r="D122" s="5" t="s">
        <v>86</v>
      </c>
      <c r="E122" s="5"/>
      <c r="F122" s="42">
        <f>F123</f>
        <v>36</v>
      </c>
      <c r="G122" s="42">
        <f>G123</f>
        <v>71.677</v>
      </c>
      <c r="H122" s="42">
        <f>H123</f>
        <v>71.677</v>
      </c>
      <c r="I122" s="63">
        <f t="shared" si="10"/>
        <v>199.10277777777782</v>
      </c>
      <c r="J122" s="63">
        <f t="shared" si="11"/>
        <v>100</v>
      </c>
    </row>
    <row r="123" spans="1:10" s="16" customFormat="1" ht="31.5" outlineLevel="6">
      <c r="A123" s="22" t="s">
        <v>87</v>
      </c>
      <c r="B123" s="23" t="s">
        <v>67</v>
      </c>
      <c r="C123" s="23" t="s">
        <v>336</v>
      </c>
      <c r="D123" s="23" t="s">
        <v>88</v>
      </c>
      <c r="E123" s="23"/>
      <c r="F123" s="43">
        <v>36</v>
      </c>
      <c r="G123" s="43">
        <v>71.677</v>
      </c>
      <c r="H123" s="43">
        <v>71.677</v>
      </c>
      <c r="I123" s="63">
        <f t="shared" si="10"/>
        <v>199.10277777777782</v>
      </c>
      <c r="J123" s="63">
        <f t="shared" si="11"/>
        <v>100</v>
      </c>
    </row>
    <row r="124" spans="1:10" s="16" customFormat="1" ht="31.5" outlineLevel="6">
      <c r="A124" s="30" t="s">
        <v>125</v>
      </c>
      <c r="B124" s="13" t="s">
        <v>67</v>
      </c>
      <c r="C124" s="13" t="s">
        <v>338</v>
      </c>
      <c r="D124" s="13" t="s">
        <v>5</v>
      </c>
      <c r="E124" s="13"/>
      <c r="F124" s="41">
        <f>F125+F129</f>
        <v>794.8610000000001</v>
      </c>
      <c r="G124" s="41">
        <f>G125+G129</f>
        <v>801.977</v>
      </c>
      <c r="H124" s="41">
        <f>H125+H129</f>
        <v>801.9770000000001</v>
      </c>
      <c r="I124" s="63">
        <f t="shared" si="10"/>
        <v>100.89525086776179</v>
      </c>
      <c r="J124" s="63">
        <f t="shared" si="11"/>
        <v>100.00000000000003</v>
      </c>
    </row>
    <row r="125" spans="1:10" s="16" customFormat="1" ht="31.5" outlineLevel="6">
      <c r="A125" s="4" t="s">
        <v>84</v>
      </c>
      <c r="B125" s="5" t="s">
        <v>67</v>
      </c>
      <c r="C125" s="5" t="s">
        <v>338</v>
      </c>
      <c r="D125" s="5" t="s">
        <v>83</v>
      </c>
      <c r="E125" s="5"/>
      <c r="F125" s="42">
        <f>F126+F127+F128</f>
        <v>769.0550000000001</v>
      </c>
      <c r="G125" s="42">
        <f>G126+G127+G128</f>
        <v>783.38778</v>
      </c>
      <c r="H125" s="42">
        <f>H126+H127+H128</f>
        <v>783.388</v>
      </c>
      <c r="I125" s="63">
        <f t="shared" si="10"/>
        <v>101.86371585907379</v>
      </c>
      <c r="J125" s="63">
        <f t="shared" si="11"/>
        <v>100.00002808315442</v>
      </c>
    </row>
    <row r="126" spans="1:10" s="16" customFormat="1" ht="31.5" outlineLevel="6">
      <c r="A126" s="22" t="s">
        <v>203</v>
      </c>
      <c r="B126" s="23" t="s">
        <v>67</v>
      </c>
      <c r="C126" s="23" t="s">
        <v>338</v>
      </c>
      <c r="D126" s="23" t="s">
        <v>81</v>
      </c>
      <c r="E126" s="23"/>
      <c r="F126" s="43">
        <v>591.6</v>
      </c>
      <c r="G126" s="43">
        <v>600.8595</v>
      </c>
      <c r="H126" s="43">
        <v>600.86</v>
      </c>
      <c r="I126" s="63">
        <f t="shared" si="10"/>
        <v>101.56524678837052</v>
      </c>
      <c r="J126" s="63">
        <f t="shared" si="11"/>
        <v>100.00008321412909</v>
      </c>
    </row>
    <row r="127" spans="1:10" s="16" customFormat="1" ht="47.25" outlineLevel="6">
      <c r="A127" s="22" t="s">
        <v>208</v>
      </c>
      <c r="B127" s="23" t="s">
        <v>67</v>
      </c>
      <c r="C127" s="23" t="s">
        <v>338</v>
      </c>
      <c r="D127" s="23" t="s">
        <v>82</v>
      </c>
      <c r="E127" s="23"/>
      <c r="F127" s="43">
        <v>0</v>
      </c>
      <c r="G127" s="43">
        <v>0</v>
      </c>
      <c r="H127" s="43">
        <v>0</v>
      </c>
      <c r="I127" s="63">
        <v>0</v>
      </c>
      <c r="J127" s="63">
        <v>0</v>
      </c>
    </row>
    <row r="128" spans="1:10" s="16" customFormat="1" ht="47.25" outlineLevel="6">
      <c r="A128" s="22" t="s">
        <v>204</v>
      </c>
      <c r="B128" s="23" t="s">
        <v>67</v>
      </c>
      <c r="C128" s="23" t="s">
        <v>338</v>
      </c>
      <c r="D128" s="23" t="s">
        <v>205</v>
      </c>
      <c r="E128" s="23"/>
      <c r="F128" s="43">
        <v>177.455</v>
      </c>
      <c r="G128" s="43">
        <v>182.52828</v>
      </c>
      <c r="H128" s="43">
        <v>182.528</v>
      </c>
      <c r="I128" s="63">
        <f t="shared" si="10"/>
        <v>102.85875292327631</v>
      </c>
      <c r="J128" s="63">
        <f t="shared" si="11"/>
        <v>99.9998465991133</v>
      </c>
    </row>
    <row r="129" spans="1:10" s="16" customFormat="1" ht="31.5" outlineLevel="6">
      <c r="A129" s="4" t="s">
        <v>85</v>
      </c>
      <c r="B129" s="5" t="s">
        <v>67</v>
      </c>
      <c r="C129" s="5" t="s">
        <v>338</v>
      </c>
      <c r="D129" s="5" t="s">
        <v>86</v>
      </c>
      <c r="E129" s="5"/>
      <c r="F129" s="42">
        <f>F130</f>
        <v>25.806</v>
      </c>
      <c r="G129" s="42">
        <f>G130</f>
        <v>18.58922</v>
      </c>
      <c r="H129" s="42">
        <f>H130</f>
        <v>18.589</v>
      </c>
      <c r="I129" s="63">
        <f t="shared" si="10"/>
        <v>72.03363558862279</v>
      </c>
      <c r="J129" s="63">
        <f t="shared" si="11"/>
        <v>99.99881651839075</v>
      </c>
    </row>
    <row r="130" spans="1:10" s="16" customFormat="1" ht="31.5" outlineLevel="6">
      <c r="A130" s="22" t="s">
        <v>87</v>
      </c>
      <c r="B130" s="23" t="s">
        <v>67</v>
      </c>
      <c r="C130" s="23" t="s">
        <v>338</v>
      </c>
      <c r="D130" s="23" t="s">
        <v>88</v>
      </c>
      <c r="E130" s="23"/>
      <c r="F130" s="43">
        <v>25.806</v>
      </c>
      <c r="G130" s="43">
        <v>18.58922</v>
      </c>
      <c r="H130" s="43">
        <v>18.589</v>
      </c>
      <c r="I130" s="63">
        <f t="shared" si="10"/>
        <v>72.03363558862279</v>
      </c>
      <c r="J130" s="63">
        <f t="shared" si="11"/>
        <v>99.99881651839075</v>
      </c>
    </row>
    <row r="131" spans="1:10" s="16" customFormat="1" ht="31.5" outlineLevel="6">
      <c r="A131" s="30" t="s">
        <v>126</v>
      </c>
      <c r="B131" s="13" t="s">
        <v>67</v>
      </c>
      <c r="C131" s="13" t="s">
        <v>337</v>
      </c>
      <c r="D131" s="13" t="s">
        <v>5</v>
      </c>
      <c r="E131" s="13"/>
      <c r="F131" s="41">
        <f>F132+F135</f>
        <v>791.2270000000001</v>
      </c>
      <c r="G131" s="41">
        <f>G132+G135</f>
        <v>803.5400000000001</v>
      </c>
      <c r="H131" s="41">
        <f>H132+H135</f>
        <v>785.254</v>
      </c>
      <c r="I131" s="63">
        <f t="shared" si="10"/>
        <v>99.24509653993101</v>
      </c>
      <c r="J131" s="63">
        <f t="shared" si="11"/>
        <v>97.72431988451103</v>
      </c>
    </row>
    <row r="132" spans="1:10" s="16" customFormat="1" ht="31.5" outlineLevel="6">
      <c r="A132" s="4" t="s">
        <v>84</v>
      </c>
      <c r="B132" s="5" t="s">
        <v>67</v>
      </c>
      <c r="C132" s="5" t="s">
        <v>337</v>
      </c>
      <c r="D132" s="5" t="s">
        <v>83</v>
      </c>
      <c r="E132" s="5"/>
      <c r="F132" s="42">
        <f>F133+F134</f>
        <v>778.027</v>
      </c>
      <c r="G132" s="42">
        <f>G133+G134</f>
        <v>772.44</v>
      </c>
      <c r="H132" s="42">
        <f>H133+H134</f>
        <v>754.154</v>
      </c>
      <c r="I132" s="63">
        <f t="shared" si="10"/>
        <v>96.93159748954727</v>
      </c>
      <c r="J132" s="63">
        <f t="shared" si="11"/>
        <v>97.63269639065817</v>
      </c>
    </row>
    <row r="133" spans="1:10" s="16" customFormat="1" ht="31.5" outlineLevel="6">
      <c r="A133" s="22" t="s">
        <v>203</v>
      </c>
      <c r="B133" s="23" t="s">
        <v>67</v>
      </c>
      <c r="C133" s="23" t="s">
        <v>337</v>
      </c>
      <c r="D133" s="23" t="s">
        <v>81</v>
      </c>
      <c r="E133" s="23"/>
      <c r="F133" s="43">
        <v>598.491</v>
      </c>
      <c r="G133" s="43">
        <v>597.8583</v>
      </c>
      <c r="H133" s="43">
        <v>581.715</v>
      </c>
      <c r="I133" s="63">
        <f t="shared" si="10"/>
        <v>97.19695033008016</v>
      </c>
      <c r="J133" s="63">
        <f t="shared" si="11"/>
        <v>97.29981167778385</v>
      </c>
    </row>
    <row r="134" spans="1:10" s="16" customFormat="1" ht="47.25" outlineLevel="6">
      <c r="A134" s="22" t="s">
        <v>204</v>
      </c>
      <c r="B134" s="23" t="s">
        <v>67</v>
      </c>
      <c r="C134" s="23" t="s">
        <v>337</v>
      </c>
      <c r="D134" s="23" t="s">
        <v>205</v>
      </c>
      <c r="E134" s="23"/>
      <c r="F134" s="43">
        <v>179.536</v>
      </c>
      <c r="G134" s="43">
        <v>174.5817</v>
      </c>
      <c r="H134" s="43">
        <v>172.439</v>
      </c>
      <c r="I134" s="63">
        <f t="shared" si="10"/>
        <v>96.04703235005793</v>
      </c>
      <c r="J134" s="63">
        <f t="shared" si="11"/>
        <v>98.77266632184242</v>
      </c>
    </row>
    <row r="135" spans="1:10" s="16" customFormat="1" ht="31.5" outlineLevel="6">
      <c r="A135" s="4" t="s">
        <v>85</v>
      </c>
      <c r="B135" s="5" t="s">
        <v>67</v>
      </c>
      <c r="C135" s="5" t="s">
        <v>337</v>
      </c>
      <c r="D135" s="5" t="s">
        <v>86</v>
      </c>
      <c r="E135" s="5"/>
      <c r="F135" s="42">
        <f>F136</f>
        <v>13.2</v>
      </c>
      <c r="G135" s="42">
        <f>G136</f>
        <v>31.1</v>
      </c>
      <c r="H135" s="42">
        <f>H136</f>
        <v>31.1</v>
      </c>
      <c r="I135" s="63">
        <f t="shared" si="10"/>
        <v>235.60606060606065</v>
      </c>
      <c r="J135" s="63">
        <f t="shared" si="11"/>
        <v>100</v>
      </c>
    </row>
    <row r="136" spans="1:10" s="16" customFormat="1" ht="31.5" outlineLevel="6">
      <c r="A136" s="22" t="s">
        <v>87</v>
      </c>
      <c r="B136" s="23" t="s">
        <v>67</v>
      </c>
      <c r="C136" s="23" t="s">
        <v>337</v>
      </c>
      <c r="D136" s="23" t="s">
        <v>88</v>
      </c>
      <c r="E136" s="23"/>
      <c r="F136" s="43">
        <v>13.2</v>
      </c>
      <c r="G136" s="43">
        <v>31.1</v>
      </c>
      <c r="H136" s="43">
        <v>31.1</v>
      </c>
      <c r="I136" s="63">
        <f t="shared" si="10"/>
        <v>235.60606060606065</v>
      </c>
      <c r="J136" s="63">
        <f t="shared" si="11"/>
        <v>100</v>
      </c>
    </row>
    <row r="137" spans="1:10" s="16" customFormat="1" ht="63" outlineLevel="6">
      <c r="A137" s="30" t="s">
        <v>458</v>
      </c>
      <c r="B137" s="13" t="s">
        <v>67</v>
      </c>
      <c r="C137" s="13" t="s">
        <v>459</v>
      </c>
      <c r="D137" s="13" t="s">
        <v>5</v>
      </c>
      <c r="E137" s="23"/>
      <c r="F137" s="41">
        <f>F138+F141</f>
        <v>0</v>
      </c>
      <c r="G137" s="41">
        <f>G138+G141</f>
        <v>340.28999999999996</v>
      </c>
      <c r="H137" s="41">
        <f>H138+H141</f>
        <v>340.29</v>
      </c>
      <c r="I137" s="63">
        <v>0</v>
      </c>
      <c r="J137" s="63">
        <f aca="true" t="shared" si="13" ref="J137:J142">H137/G137*100</f>
        <v>100.00000000000003</v>
      </c>
    </row>
    <row r="138" spans="1:10" s="16" customFormat="1" ht="31.5" outlineLevel="6">
      <c r="A138" s="4" t="s">
        <v>84</v>
      </c>
      <c r="B138" s="5" t="s">
        <v>67</v>
      </c>
      <c r="C138" s="5" t="s">
        <v>459</v>
      </c>
      <c r="D138" s="5" t="s">
        <v>83</v>
      </c>
      <c r="E138" s="5" t="s">
        <v>83</v>
      </c>
      <c r="F138" s="42">
        <f>F139+F140</f>
        <v>0</v>
      </c>
      <c r="G138" s="42">
        <f>G139+G140</f>
        <v>105.1688</v>
      </c>
      <c r="H138" s="42">
        <f>H139+H140</f>
        <v>105.16900000000001</v>
      </c>
      <c r="I138" s="63">
        <v>0</v>
      </c>
      <c r="J138" s="63">
        <f t="shared" si="13"/>
        <v>100.00019017046881</v>
      </c>
    </row>
    <row r="139" spans="1:10" s="16" customFormat="1" ht="31.5" outlineLevel="6">
      <c r="A139" s="22" t="s">
        <v>203</v>
      </c>
      <c r="B139" s="23" t="s">
        <v>67</v>
      </c>
      <c r="C139" s="23" t="s">
        <v>459</v>
      </c>
      <c r="D139" s="23" t="s">
        <v>81</v>
      </c>
      <c r="E139" s="23"/>
      <c r="F139" s="43">
        <v>0</v>
      </c>
      <c r="G139" s="43">
        <v>80.775</v>
      </c>
      <c r="H139" s="43">
        <v>80.775</v>
      </c>
      <c r="I139" s="63">
        <v>0</v>
      </c>
      <c r="J139" s="63">
        <f t="shared" si="13"/>
        <v>100</v>
      </c>
    </row>
    <row r="140" spans="1:10" s="16" customFormat="1" ht="47.25" outlineLevel="6">
      <c r="A140" s="22" t="s">
        <v>204</v>
      </c>
      <c r="B140" s="23" t="s">
        <v>67</v>
      </c>
      <c r="C140" s="23" t="s">
        <v>459</v>
      </c>
      <c r="D140" s="23" t="s">
        <v>205</v>
      </c>
      <c r="E140" s="23"/>
      <c r="F140" s="43">
        <v>0</v>
      </c>
      <c r="G140" s="43">
        <v>24.3938</v>
      </c>
      <c r="H140" s="43">
        <v>24.394</v>
      </c>
      <c r="I140" s="63">
        <v>0</v>
      </c>
      <c r="J140" s="63">
        <f t="shared" si="13"/>
        <v>100.00081988046144</v>
      </c>
    </row>
    <row r="141" spans="1:10" s="16" customFormat="1" ht="31.5" outlineLevel="6">
      <c r="A141" s="4" t="s">
        <v>85</v>
      </c>
      <c r="B141" s="5" t="s">
        <v>67</v>
      </c>
      <c r="C141" s="5" t="s">
        <v>459</v>
      </c>
      <c r="D141" s="5" t="s">
        <v>86</v>
      </c>
      <c r="E141" s="5" t="s">
        <v>86</v>
      </c>
      <c r="F141" s="42">
        <f>F142</f>
        <v>0</v>
      </c>
      <c r="G141" s="42">
        <f>G142</f>
        <v>235.1212</v>
      </c>
      <c r="H141" s="42">
        <f>H142</f>
        <v>235.121</v>
      </c>
      <c r="I141" s="63">
        <v>0</v>
      </c>
      <c r="J141" s="63">
        <f t="shared" si="13"/>
        <v>99.99991493748756</v>
      </c>
    </row>
    <row r="142" spans="1:10" s="16" customFormat="1" ht="31.5" outlineLevel="6">
      <c r="A142" s="22" t="s">
        <v>87</v>
      </c>
      <c r="B142" s="23" t="s">
        <v>67</v>
      </c>
      <c r="C142" s="23" t="s">
        <v>459</v>
      </c>
      <c r="D142" s="23" t="s">
        <v>88</v>
      </c>
      <c r="E142" s="23"/>
      <c r="F142" s="43">
        <v>0</v>
      </c>
      <c r="G142" s="43">
        <v>235.1212</v>
      </c>
      <c r="H142" s="43">
        <v>235.121</v>
      </c>
      <c r="I142" s="63">
        <v>0</v>
      </c>
      <c r="J142" s="63">
        <f t="shared" si="13"/>
        <v>99.99991493748756</v>
      </c>
    </row>
    <row r="143" spans="1:10" s="16" customFormat="1" ht="65.25" customHeight="1" outlineLevel="6">
      <c r="A143" s="30" t="s">
        <v>312</v>
      </c>
      <c r="B143" s="13" t="s">
        <v>67</v>
      </c>
      <c r="C143" s="13" t="s">
        <v>339</v>
      </c>
      <c r="D143" s="13" t="s">
        <v>5</v>
      </c>
      <c r="E143" s="13"/>
      <c r="F143" s="41">
        <f>F144+F147</f>
        <v>740.3172</v>
      </c>
      <c r="G143" s="41">
        <f>G144+G147</f>
        <v>703.53232</v>
      </c>
      <c r="H143" s="41">
        <f>H144+H147</f>
        <v>702.582</v>
      </c>
      <c r="I143" s="63">
        <f t="shared" si="10"/>
        <v>94.90283354216274</v>
      </c>
      <c r="J143" s="63">
        <f t="shared" si="11"/>
        <v>99.86492162861828</v>
      </c>
    </row>
    <row r="144" spans="1:10" s="16" customFormat="1" ht="31.5" outlineLevel="6">
      <c r="A144" s="4" t="s">
        <v>84</v>
      </c>
      <c r="B144" s="5" t="s">
        <v>67</v>
      </c>
      <c r="C144" s="5" t="s">
        <v>339</v>
      </c>
      <c r="D144" s="5" t="s">
        <v>83</v>
      </c>
      <c r="E144" s="5"/>
      <c r="F144" s="42">
        <f>F145+F146</f>
        <v>613.30814</v>
      </c>
      <c r="G144" s="42">
        <f>G145+G146</f>
        <v>583.53232</v>
      </c>
      <c r="H144" s="42">
        <f>H145+H146</f>
        <v>582.582</v>
      </c>
      <c r="I144" s="63">
        <f t="shared" si="10"/>
        <v>94.99009747367775</v>
      </c>
      <c r="J144" s="63">
        <f t="shared" si="11"/>
        <v>99.83714355359099</v>
      </c>
    </row>
    <row r="145" spans="1:10" s="16" customFormat="1" ht="31.5" outlineLevel="6">
      <c r="A145" s="22" t="s">
        <v>203</v>
      </c>
      <c r="B145" s="23" t="s">
        <v>67</v>
      </c>
      <c r="C145" s="23" t="s">
        <v>339</v>
      </c>
      <c r="D145" s="23" t="s">
        <v>81</v>
      </c>
      <c r="E145" s="23"/>
      <c r="F145" s="43">
        <v>471.9786</v>
      </c>
      <c r="G145" s="43">
        <v>446.79276</v>
      </c>
      <c r="H145" s="43">
        <v>446.793</v>
      </c>
      <c r="I145" s="63">
        <f t="shared" si="10"/>
        <v>94.66382585990128</v>
      </c>
      <c r="J145" s="63">
        <f t="shared" si="11"/>
        <v>100.00005371617928</v>
      </c>
    </row>
    <row r="146" spans="1:10" s="16" customFormat="1" ht="47.25" outlineLevel="6">
      <c r="A146" s="22" t="s">
        <v>204</v>
      </c>
      <c r="B146" s="23" t="s">
        <v>67</v>
      </c>
      <c r="C146" s="23" t="s">
        <v>339</v>
      </c>
      <c r="D146" s="23" t="s">
        <v>205</v>
      </c>
      <c r="E146" s="23"/>
      <c r="F146" s="43">
        <v>141.32954</v>
      </c>
      <c r="G146" s="43">
        <v>136.73956</v>
      </c>
      <c r="H146" s="43">
        <v>135.789</v>
      </c>
      <c r="I146" s="63">
        <f t="shared" si="10"/>
        <v>96.07970138443808</v>
      </c>
      <c r="J146" s="63">
        <f t="shared" si="11"/>
        <v>99.30483906778696</v>
      </c>
    </row>
    <row r="147" spans="1:10" s="16" customFormat="1" ht="31.5" outlineLevel="6">
      <c r="A147" s="4" t="s">
        <v>85</v>
      </c>
      <c r="B147" s="5" t="s">
        <v>67</v>
      </c>
      <c r="C147" s="5" t="s">
        <v>339</v>
      </c>
      <c r="D147" s="5" t="s">
        <v>86</v>
      </c>
      <c r="E147" s="5"/>
      <c r="F147" s="42">
        <f>F148</f>
        <v>127.00906</v>
      </c>
      <c r="G147" s="42">
        <f>G148</f>
        <v>120</v>
      </c>
      <c r="H147" s="42">
        <f>H148</f>
        <v>120</v>
      </c>
      <c r="I147" s="63">
        <f aca="true" t="shared" si="14" ref="I147:I211">H147/F147*100</f>
        <v>94.481448803731</v>
      </c>
      <c r="J147" s="63">
        <f aca="true" t="shared" si="15" ref="J147:J207">H147/G147*100</f>
        <v>100</v>
      </c>
    </row>
    <row r="148" spans="1:10" s="16" customFormat="1" ht="31.5" outlineLevel="6">
      <c r="A148" s="22" t="s">
        <v>87</v>
      </c>
      <c r="B148" s="23" t="s">
        <v>67</v>
      </c>
      <c r="C148" s="23" t="s">
        <v>339</v>
      </c>
      <c r="D148" s="23" t="s">
        <v>88</v>
      </c>
      <c r="E148" s="23"/>
      <c r="F148" s="43">
        <v>127.00906</v>
      </c>
      <c r="G148" s="43">
        <v>120</v>
      </c>
      <c r="H148" s="43">
        <v>120</v>
      </c>
      <c r="I148" s="63">
        <f t="shared" si="14"/>
        <v>94.481448803731</v>
      </c>
      <c r="J148" s="63">
        <f t="shared" si="15"/>
        <v>100</v>
      </c>
    </row>
    <row r="149" spans="1:10" s="16" customFormat="1" ht="15.75" outlineLevel="6">
      <c r="A149" s="9" t="s">
        <v>127</v>
      </c>
      <c r="B149" s="7" t="s">
        <v>67</v>
      </c>
      <c r="C149" s="7" t="s">
        <v>210</v>
      </c>
      <c r="D149" s="7" t="s">
        <v>5</v>
      </c>
      <c r="E149" s="8"/>
      <c r="F149" s="40">
        <f>F154+F162+F150+F169+F172+F158+F166</f>
        <v>12550</v>
      </c>
      <c r="G149" s="40">
        <f>G154+G162+G150+G169+G172+G158+G166</f>
        <v>24351.416630000003</v>
      </c>
      <c r="H149" s="40">
        <f>H154+H162+H150+H169+H172+H158+H166</f>
        <v>24351.417000000005</v>
      </c>
      <c r="I149" s="63">
        <f t="shared" si="14"/>
        <v>194.03519521912352</v>
      </c>
      <c r="J149" s="63">
        <f t="shared" si="15"/>
        <v>100.00000151941879</v>
      </c>
    </row>
    <row r="150" spans="1:10" s="16" customFormat="1" ht="47.25" outlineLevel="6">
      <c r="A150" s="30" t="s">
        <v>184</v>
      </c>
      <c r="B150" s="13" t="s">
        <v>67</v>
      </c>
      <c r="C150" s="13" t="s">
        <v>212</v>
      </c>
      <c r="D150" s="13" t="s">
        <v>5</v>
      </c>
      <c r="E150" s="29"/>
      <c r="F150" s="41">
        <f aca="true" t="shared" si="16" ref="F150:H152">F151</f>
        <v>40</v>
      </c>
      <c r="G150" s="41">
        <f t="shared" si="16"/>
        <v>22.992</v>
      </c>
      <c r="H150" s="41">
        <f t="shared" si="16"/>
        <v>22.992</v>
      </c>
      <c r="I150" s="63">
        <f t="shared" si="14"/>
        <v>57.48</v>
      </c>
      <c r="J150" s="63">
        <f t="shared" si="15"/>
        <v>100</v>
      </c>
    </row>
    <row r="151" spans="1:10" s="16" customFormat="1" ht="33.75" customHeight="1" outlineLevel="6">
      <c r="A151" s="4" t="s">
        <v>163</v>
      </c>
      <c r="B151" s="5" t="s">
        <v>67</v>
      </c>
      <c r="C151" s="5" t="s">
        <v>329</v>
      </c>
      <c r="D151" s="5" t="s">
        <v>5</v>
      </c>
      <c r="E151" s="8"/>
      <c r="F151" s="42">
        <f t="shared" si="16"/>
        <v>40</v>
      </c>
      <c r="G151" s="42">
        <f t="shared" si="16"/>
        <v>22.992</v>
      </c>
      <c r="H151" s="42">
        <f t="shared" si="16"/>
        <v>22.992</v>
      </c>
      <c r="I151" s="63">
        <f t="shared" si="14"/>
        <v>57.48</v>
      </c>
      <c r="J151" s="63">
        <f t="shared" si="15"/>
        <v>100</v>
      </c>
    </row>
    <row r="152" spans="1:10" s="16" customFormat="1" ht="31.5" outlineLevel="6">
      <c r="A152" s="64" t="s">
        <v>85</v>
      </c>
      <c r="B152" s="65" t="s">
        <v>67</v>
      </c>
      <c r="C152" s="65" t="s">
        <v>329</v>
      </c>
      <c r="D152" s="65" t="s">
        <v>86</v>
      </c>
      <c r="E152" s="66"/>
      <c r="F152" s="67">
        <f t="shared" si="16"/>
        <v>40</v>
      </c>
      <c r="G152" s="67">
        <f t="shared" si="16"/>
        <v>22.992</v>
      </c>
      <c r="H152" s="67">
        <f t="shared" si="16"/>
        <v>22.992</v>
      </c>
      <c r="I152" s="63">
        <f t="shared" si="14"/>
        <v>57.48</v>
      </c>
      <c r="J152" s="63">
        <f t="shared" si="15"/>
        <v>100</v>
      </c>
    </row>
    <row r="153" spans="1:10" s="16" customFormat="1" ht="31.5" outlineLevel="6">
      <c r="A153" s="22" t="s">
        <v>87</v>
      </c>
      <c r="B153" s="23" t="s">
        <v>67</v>
      </c>
      <c r="C153" s="23" t="s">
        <v>329</v>
      </c>
      <c r="D153" s="23" t="s">
        <v>88</v>
      </c>
      <c r="E153" s="8"/>
      <c r="F153" s="43">
        <v>40</v>
      </c>
      <c r="G153" s="43">
        <v>22.992</v>
      </c>
      <c r="H153" s="43">
        <v>22.992</v>
      </c>
      <c r="I153" s="63">
        <f t="shared" si="14"/>
        <v>57.48</v>
      </c>
      <c r="J153" s="63">
        <f t="shared" si="15"/>
        <v>100</v>
      </c>
    </row>
    <row r="154" spans="1:10" s="16" customFormat="1" ht="15.75" outlineLevel="6">
      <c r="A154" s="24" t="s">
        <v>185</v>
      </c>
      <c r="B154" s="13" t="s">
        <v>67</v>
      </c>
      <c r="C154" s="13" t="s">
        <v>213</v>
      </c>
      <c r="D154" s="13" t="s">
        <v>5</v>
      </c>
      <c r="E154" s="13"/>
      <c r="F154" s="41">
        <f aca="true" t="shared" si="17" ref="F154:H156">F155</f>
        <v>50</v>
      </c>
      <c r="G154" s="41">
        <f t="shared" si="17"/>
        <v>49.973</v>
      </c>
      <c r="H154" s="41">
        <f t="shared" si="17"/>
        <v>49.973</v>
      </c>
      <c r="I154" s="63">
        <f t="shared" si="14"/>
        <v>99.946</v>
      </c>
      <c r="J154" s="63">
        <f t="shared" si="15"/>
        <v>100</v>
      </c>
    </row>
    <row r="155" spans="1:10" s="16" customFormat="1" ht="31.5" outlineLevel="6">
      <c r="A155" s="4" t="s">
        <v>128</v>
      </c>
      <c r="B155" s="5" t="s">
        <v>67</v>
      </c>
      <c r="C155" s="5" t="s">
        <v>330</v>
      </c>
      <c r="D155" s="5" t="s">
        <v>5</v>
      </c>
      <c r="E155" s="5"/>
      <c r="F155" s="42">
        <f t="shared" si="17"/>
        <v>50</v>
      </c>
      <c r="G155" s="42">
        <f t="shared" si="17"/>
        <v>49.973</v>
      </c>
      <c r="H155" s="42">
        <f t="shared" si="17"/>
        <v>49.973</v>
      </c>
      <c r="I155" s="63">
        <f t="shared" si="14"/>
        <v>99.946</v>
      </c>
      <c r="J155" s="63">
        <f t="shared" si="15"/>
        <v>100</v>
      </c>
    </row>
    <row r="156" spans="1:10" s="16" customFormat="1" ht="31.5" outlineLevel="6">
      <c r="A156" s="64" t="s">
        <v>85</v>
      </c>
      <c r="B156" s="65" t="s">
        <v>67</v>
      </c>
      <c r="C156" s="65" t="s">
        <v>330</v>
      </c>
      <c r="D156" s="65" t="s">
        <v>86</v>
      </c>
      <c r="E156" s="65"/>
      <c r="F156" s="67">
        <f t="shared" si="17"/>
        <v>50</v>
      </c>
      <c r="G156" s="67">
        <f t="shared" si="17"/>
        <v>49.973</v>
      </c>
      <c r="H156" s="67">
        <f t="shared" si="17"/>
        <v>49.973</v>
      </c>
      <c r="I156" s="63">
        <f t="shared" si="14"/>
        <v>99.946</v>
      </c>
      <c r="J156" s="63">
        <f t="shared" si="15"/>
        <v>100</v>
      </c>
    </row>
    <row r="157" spans="1:10" s="16" customFormat="1" ht="31.5" outlineLevel="6">
      <c r="A157" s="22" t="s">
        <v>87</v>
      </c>
      <c r="B157" s="23" t="s">
        <v>67</v>
      </c>
      <c r="C157" s="23" t="s">
        <v>330</v>
      </c>
      <c r="D157" s="23" t="s">
        <v>88</v>
      </c>
      <c r="E157" s="23"/>
      <c r="F157" s="43">
        <v>50</v>
      </c>
      <c r="G157" s="43">
        <v>49.973</v>
      </c>
      <c r="H157" s="43">
        <v>49.973</v>
      </c>
      <c r="I157" s="63">
        <f t="shared" si="14"/>
        <v>99.946</v>
      </c>
      <c r="J157" s="63">
        <f t="shared" si="15"/>
        <v>100</v>
      </c>
    </row>
    <row r="158" spans="1:10" s="16" customFormat="1" ht="15.75" outlineLevel="6">
      <c r="A158" s="24" t="s">
        <v>398</v>
      </c>
      <c r="B158" s="13" t="s">
        <v>67</v>
      </c>
      <c r="C158" s="13" t="s">
        <v>397</v>
      </c>
      <c r="D158" s="13" t="s">
        <v>5</v>
      </c>
      <c r="E158" s="13"/>
      <c r="F158" s="41">
        <f aca="true" t="shared" si="18" ref="F158:H160">F159</f>
        <v>100</v>
      </c>
      <c r="G158" s="41">
        <f t="shared" si="18"/>
        <v>591.661</v>
      </c>
      <c r="H158" s="41">
        <f t="shared" si="18"/>
        <v>591.661</v>
      </c>
      <c r="I158" s="63">
        <f t="shared" si="14"/>
        <v>591.661</v>
      </c>
      <c r="J158" s="63">
        <f t="shared" si="15"/>
        <v>100</v>
      </c>
    </row>
    <row r="159" spans="1:10" s="16" customFormat="1" ht="47.25" outlineLevel="6">
      <c r="A159" s="4" t="s">
        <v>400</v>
      </c>
      <c r="B159" s="5" t="s">
        <v>67</v>
      </c>
      <c r="C159" s="5" t="s">
        <v>399</v>
      </c>
      <c r="D159" s="5" t="s">
        <v>5</v>
      </c>
      <c r="E159" s="5"/>
      <c r="F159" s="42">
        <f t="shared" si="18"/>
        <v>100</v>
      </c>
      <c r="G159" s="42">
        <f t="shared" si="18"/>
        <v>591.661</v>
      </c>
      <c r="H159" s="42">
        <f t="shared" si="18"/>
        <v>591.661</v>
      </c>
      <c r="I159" s="63">
        <f t="shared" si="14"/>
        <v>591.661</v>
      </c>
      <c r="J159" s="63">
        <f t="shared" si="15"/>
        <v>100</v>
      </c>
    </row>
    <row r="160" spans="1:10" s="16" customFormat="1" ht="31.5" outlineLevel="6">
      <c r="A160" s="64" t="s">
        <v>85</v>
      </c>
      <c r="B160" s="65" t="s">
        <v>67</v>
      </c>
      <c r="C160" s="65" t="s">
        <v>399</v>
      </c>
      <c r="D160" s="65" t="s">
        <v>86</v>
      </c>
      <c r="E160" s="65"/>
      <c r="F160" s="67">
        <f t="shared" si="18"/>
        <v>100</v>
      </c>
      <c r="G160" s="67">
        <f t="shared" si="18"/>
        <v>591.661</v>
      </c>
      <c r="H160" s="67">
        <f t="shared" si="18"/>
        <v>591.661</v>
      </c>
      <c r="I160" s="63">
        <f t="shared" si="14"/>
        <v>591.661</v>
      </c>
      <c r="J160" s="63">
        <f t="shared" si="15"/>
        <v>100</v>
      </c>
    </row>
    <row r="161" spans="1:10" s="16" customFormat="1" ht="31.5" outlineLevel="6">
      <c r="A161" s="22" t="s">
        <v>87</v>
      </c>
      <c r="B161" s="23" t="s">
        <v>67</v>
      </c>
      <c r="C161" s="23" t="s">
        <v>399</v>
      </c>
      <c r="D161" s="23" t="s">
        <v>88</v>
      </c>
      <c r="E161" s="23"/>
      <c r="F161" s="43">
        <v>100</v>
      </c>
      <c r="G161" s="43">
        <v>591.661</v>
      </c>
      <c r="H161" s="43">
        <v>591.661</v>
      </c>
      <c r="I161" s="63">
        <f t="shared" si="14"/>
        <v>591.661</v>
      </c>
      <c r="J161" s="63">
        <f t="shared" si="15"/>
        <v>100</v>
      </c>
    </row>
    <row r="162" spans="1:10" s="16" customFormat="1" ht="31.5" outlineLevel="6">
      <c r="A162" s="24" t="s">
        <v>186</v>
      </c>
      <c r="B162" s="13" t="s">
        <v>67</v>
      </c>
      <c r="C162" s="13" t="s">
        <v>214</v>
      </c>
      <c r="D162" s="13" t="s">
        <v>5</v>
      </c>
      <c r="E162" s="13"/>
      <c r="F162" s="41">
        <f aca="true" t="shared" si="19" ref="F162:H164">F163</f>
        <v>10</v>
      </c>
      <c r="G162" s="41">
        <f t="shared" si="19"/>
        <v>10.74</v>
      </c>
      <c r="H162" s="41">
        <f t="shared" si="19"/>
        <v>10.74</v>
      </c>
      <c r="I162" s="63">
        <f t="shared" si="14"/>
        <v>107.4</v>
      </c>
      <c r="J162" s="63">
        <f t="shared" si="15"/>
        <v>100</v>
      </c>
    </row>
    <row r="163" spans="1:10" s="16" customFormat="1" ht="47.25" outlineLevel="6">
      <c r="A163" s="4" t="s">
        <v>129</v>
      </c>
      <c r="B163" s="5" t="s">
        <v>67</v>
      </c>
      <c r="C163" s="5" t="s">
        <v>331</v>
      </c>
      <c r="D163" s="5" t="s">
        <v>5</v>
      </c>
      <c r="E163" s="5"/>
      <c r="F163" s="42">
        <f t="shared" si="19"/>
        <v>10</v>
      </c>
      <c r="G163" s="42">
        <f t="shared" si="19"/>
        <v>10.74</v>
      </c>
      <c r="H163" s="42">
        <f t="shared" si="19"/>
        <v>10.74</v>
      </c>
      <c r="I163" s="63">
        <f t="shared" si="14"/>
        <v>107.4</v>
      </c>
      <c r="J163" s="63">
        <f t="shared" si="15"/>
        <v>100</v>
      </c>
    </row>
    <row r="164" spans="1:10" s="16" customFormat="1" ht="31.5" outlineLevel="6">
      <c r="A164" s="64" t="s">
        <v>85</v>
      </c>
      <c r="B164" s="65" t="s">
        <v>67</v>
      </c>
      <c r="C164" s="65" t="s">
        <v>331</v>
      </c>
      <c r="D164" s="65" t="s">
        <v>86</v>
      </c>
      <c r="E164" s="65"/>
      <c r="F164" s="67">
        <f t="shared" si="19"/>
        <v>10</v>
      </c>
      <c r="G164" s="67">
        <f t="shared" si="19"/>
        <v>10.74</v>
      </c>
      <c r="H164" s="67">
        <f t="shared" si="19"/>
        <v>10.74</v>
      </c>
      <c r="I164" s="63">
        <f t="shared" si="14"/>
        <v>107.4</v>
      </c>
      <c r="J164" s="63">
        <f t="shared" si="15"/>
        <v>100</v>
      </c>
    </row>
    <row r="165" spans="1:10" s="16" customFormat="1" ht="31.5" outlineLevel="6">
      <c r="A165" s="22" t="s">
        <v>87</v>
      </c>
      <c r="B165" s="23" t="s">
        <v>67</v>
      </c>
      <c r="C165" s="23" t="s">
        <v>331</v>
      </c>
      <c r="D165" s="23" t="s">
        <v>88</v>
      </c>
      <c r="E165" s="23"/>
      <c r="F165" s="43">
        <v>10</v>
      </c>
      <c r="G165" s="43">
        <v>10.74</v>
      </c>
      <c r="H165" s="43">
        <v>10.74</v>
      </c>
      <c r="I165" s="63">
        <f t="shared" si="14"/>
        <v>107.4</v>
      </c>
      <c r="J165" s="63">
        <f t="shared" si="15"/>
        <v>100</v>
      </c>
    </row>
    <row r="166" spans="1:10" s="16" customFormat="1" ht="31.5" outlineLevel="6">
      <c r="A166" s="24" t="s">
        <v>401</v>
      </c>
      <c r="B166" s="13" t="s">
        <v>67</v>
      </c>
      <c r="C166" s="13" t="s">
        <v>402</v>
      </c>
      <c r="D166" s="13" t="s">
        <v>5</v>
      </c>
      <c r="E166" s="13"/>
      <c r="F166" s="41">
        <f aca="true" t="shared" si="20" ref="F166:H167">F167</f>
        <v>10</v>
      </c>
      <c r="G166" s="41">
        <f t="shared" si="20"/>
        <v>60</v>
      </c>
      <c r="H166" s="41">
        <f t="shared" si="20"/>
        <v>60</v>
      </c>
      <c r="I166" s="63">
        <f t="shared" si="14"/>
        <v>600</v>
      </c>
      <c r="J166" s="63">
        <f t="shared" si="15"/>
        <v>100</v>
      </c>
    </row>
    <row r="167" spans="1:10" s="16" customFormat="1" ht="31.5" outlineLevel="6">
      <c r="A167" s="4" t="s">
        <v>405</v>
      </c>
      <c r="B167" s="5" t="s">
        <v>67</v>
      </c>
      <c r="C167" s="5" t="s">
        <v>403</v>
      </c>
      <c r="D167" s="5" t="s">
        <v>262</v>
      </c>
      <c r="E167" s="5"/>
      <c r="F167" s="42">
        <f t="shared" si="20"/>
        <v>10</v>
      </c>
      <c r="G167" s="42">
        <f t="shared" si="20"/>
        <v>60</v>
      </c>
      <c r="H167" s="42">
        <f t="shared" si="20"/>
        <v>60</v>
      </c>
      <c r="I167" s="63">
        <f t="shared" si="14"/>
        <v>600</v>
      </c>
      <c r="J167" s="63">
        <f t="shared" si="15"/>
        <v>100</v>
      </c>
    </row>
    <row r="168" spans="1:10" s="16" customFormat="1" ht="15.75" outlineLevel="6">
      <c r="A168" s="26" t="s">
        <v>406</v>
      </c>
      <c r="B168" s="23" t="s">
        <v>67</v>
      </c>
      <c r="C168" s="23" t="s">
        <v>403</v>
      </c>
      <c r="D168" s="23" t="s">
        <v>404</v>
      </c>
      <c r="E168" s="23"/>
      <c r="F168" s="43">
        <v>10</v>
      </c>
      <c r="G168" s="43">
        <v>60</v>
      </c>
      <c r="H168" s="43">
        <v>60</v>
      </c>
      <c r="I168" s="63">
        <f t="shared" si="14"/>
        <v>600</v>
      </c>
      <c r="J168" s="63">
        <f t="shared" si="15"/>
        <v>100</v>
      </c>
    </row>
    <row r="169" spans="1:10" s="16" customFormat="1" ht="31.5" outlineLevel="6">
      <c r="A169" s="24" t="s">
        <v>287</v>
      </c>
      <c r="B169" s="13" t="s">
        <v>67</v>
      </c>
      <c r="C169" s="13" t="s">
        <v>272</v>
      </c>
      <c r="D169" s="13" t="s">
        <v>5</v>
      </c>
      <c r="E169" s="13"/>
      <c r="F169" s="41">
        <f aca="true" t="shared" si="21" ref="F169:H170">F170</f>
        <v>10</v>
      </c>
      <c r="G169" s="41">
        <f t="shared" si="21"/>
        <v>10</v>
      </c>
      <c r="H169" s="41">
        <f t="shared" si="21"/>
        <v>10</v>
      </c>
      <c r="I169" s="63">
        <f t="shared" si="14"/>
        <v>100</v>
      </c>
      <c r="J169" s="63">
        <f t="shared" si="15"/>
        <v>100</v>
      </c>
    </row>
    <row r="170" spans="1:10" s="16" customFormat="1" ht="31.5" outlineLevel="6">
      <c r="A170" s="4" t="s">
        <v>85</v>
      </c>
      <c r="B170" s="5" t="s">
        <v>67</v>
      </c>
      <c r="C170" s="5" t="s">
        <v>332</v>
      </c>
      <c r="D170" s="5" t="s">
        <v>86</v>
      </c>
      <c r="E170" s="5"/>
      <c r="F170" s="42">
        <f t="shared" si="21"/>
        <v>10</v>
      </c>
      <c r="G170" s="42">
        <f t="shared" si="21"/>
        <v>10</v>
      </c>
      <c r="H170" s="42">
        <f t="shared" si="21"/>
        <v>10</v>
      </c>
      <c r="I170" s="63">
        <f t="shared" si="14"/>
        <v>100</v>
      </c>
      <c r="J170" s="63">
        <f t="shared" si="15"/>
        <v>100</v>
      </c>
    </row>
    <row r="171" spans="1:10" s="16" customFormat="1" ht="31.5" outlineLevel="6">
      <c r="A171" s="26" t="s">
        <v>87</v>
      </c>
      <c r="B171" s="23" t="s">
        <v>67</v>
      </c>
      <c r="C171" s="23" t="s">
        <v>332</v>
      </c>
      <c r="D171" s="23" t="s">
        <v>88</v>
      </c>
      <c r="E171" s="23"/>
      <c r="F171" s="43">
        <v>10</v>
      </c>
      <c r="G171" s="43">
        <v>10</v>
      </c>
      <c r="H171" s="43">
        <v>10</v>
      </c>
      <c r="I171" s="63">
        <f t="shared" si="14"/>
        <v>100</v>
      </c>
      <c r="J171" s="63">
        <f t="shared" si="15"/>
        <v>100</v>
      </c>
    </row>
    <row r="172" spans="1:10" s="16" customFormat="1" ht="47.25" outlineLevel="6">
      <c r="A172" s="24" t="s">
        <v>288</v>
      </c>
      <c r="B172" s="13" t="s">
        <v>67</v>
      </c>
      <c r="C172" s="13" t="s">
        <v>273</v>
      </c>
      <c r="D172" s="13" t="s">
        <v>5</v>
      </c>
      <c r="E172" s="13"/>
      <c r="F172" s="41">
        <f>F173+F178+F176</f>
        <v>12330</v>
      </c>
      <c r="G172" s="41">
        <f>G173+G178+G176</f>
        <v>23606.05063</v>
      </c>
      <c r="H172" s="41">
        <f>H173+H178+H176</f>
        <v>23606.051000000003</v>
      </c>
      <c r="I172" s="63">
        <f t="shared" si="14"/>
        <v>191.45215733982158</v>
      </c>
      <c r="J172" s="63">
        <f t="shared" si="15"/>
        <v>100.00000156739478</v>
      </c>
    </row>
    <row r="173" spans="1:10" s="16" customFormat="1" ht="31.5" outlineLevel="6">
      <c r="A173" s="4" t="s">
        <v>85</v>
      </c>
      <c r="B173" s="5" t="s">
        <v>67</v>
      </c>
      <c r="C173" s="5" t="s">
        <v>333</v>
      </c>
      <c r="D173" s="5" t="s">
        <v>86</v>
      </c>
      <c r="E173" s="5"/>
      <c r="F173" s="42">
        <f>F174+F175</f>
        <v>828</v>
      </c>
      <c r="G173" s="42">
        <f>G174+G175</f>
        <v>21231.29063</v>
      </c>
      <c r="H173" s="42">
        <f>H174+H175</f>
        <v>21231.291</v>
      </c>
      <c r="I173" s="63">
        <f t="shared" si="14"/>
        <v>2564.165579710145</v>
      </c>
      <c r="J173" s="63">
        <f t="shared" si="15"/>
        <v>100.00000174271084</v>
      </c>
    </row>
    <row r="174" spans="1:10" s="16" customFormat="1" ht="31.5" outlineLevel="6">
      <c r="A174" s="22" t="s">
        <v>259</v>
      </c>
      <c r="B174" s="23" t="s">
        <v>67</v>
      </c>
      <c r="C174" s="23" t="s">
        <v>333</v>
      </c>
      <c r="D174" s="23" t="s">
        <v>260</v>
      </c>
      <c r="E174" s="23"/>
      <c r="F174" s="43">
        <v>0</v>
      </c>
      <c r="G174" s="43">
        <v>69.666</v>
      </c>
      <c r="H174" s="43">
        <v>69.666</v>
      </c>
      <c r="I174" s="63">
        <v>0</v>
      </c>
      <c r="J174" s="63">
        <f t="shared" si="15"/>
        <v>100</v>
      </c>
    </row>
    <row r="175" spans="1:10" s="16" customFormat="1" ht="31.5" outlineLevel="6">
      <c r="A175" s="26" t="s">
        <v>87</v>
      </c>
      <c r="B175" s="23" t="s">
        <v>67</v>
      </c>
      <c r="C175" s="23" t="s">
        <v>333</v>
      </c>
      <c r="D175" s="23" t="s">
        <v>88</v>
      </c>
      <c r="E175" s="23"/>
      <c r="F175" s="43">
        <v>828</v>
      </c>
      <c r="G175" s="43">
        <v>21161.62463</v>
      </c>
      <c r="H175" s="43">
        <v>21161.625</v>
      </c>
      <c r="I175" s="63">
        <f t="shared" si="14"/>
        <v>2555.7518115942025</v>
      </c>
      <c r="J175" s="63">
        <f t="shared" si="15"/>
        <v>100.00000174844799</v>
      </c>
    </row>
    <row r="176" spans="1:10" s="16" customFormat="1" ht="47.25" outlineLevel="6">
      <c r="A176" s="4" t="s">
        <v>269</v>
      </c>
      <c r="B176" s="5" t="s">
        <v>67</v>
      </c>
      <c r="C176" s="5" t="s">
        <v>333</v>
      </c>
      <c r="D176" s="5" t="s">
        <v>277</v>
      </c>
      <c r="E176" s="5"/>
      <c r="F176" s="42">
        <f>F177</f>
        <v>11500</v>
      </c>
      <c r="G176" s="42">
        <f>G177</f>
        <v>2361.11</v>
      </c>
      <c r="H176" s="42">
        <f>H177</f>
        <v>2361.11</v>
      </c>
      <c r="I176" s="63">
        <f t="shared" si="14"/>
        <v>20.531391304347828</v>
      </c>
      <c r="J176" s="63">
        <f t="shared" si="15"/>
        <v>100</v>
      </c>
    </row>
    <row r="177" spans="1:10" s="16" customFormat="1" ht="47.25" outlineLevel="6">
      <c r="A177" s="54" t="s">
        <v>319</v>
      </c>
      <c r="B177" s="23" t="s">
        <v>67</v>
      </c>
      <c r="C177" s="23" t="s">
        <v>333</v>
      </c>
      <c r="D177" s="23" t="s">
        <v>318</v>
      </c>
      <c r="E177" s="47"/>
      <c r="F177" s="48">
        <v>11500</v>
      </c>
      <c r="G177" s="48">
        <v>2361.11</v>
      </c>
      <c r="H177" s="48">
        <v>2361.11</v>
      </c>
      <c r="I177" s="63">
        <f t="shared" si="14"/>
        <v>20.531391304347828</v>
      </c>
      <c r="J177" s="63">
        <f t="shared" si="15"/>
        <v>100</v>
      </c>
    </row>
    <row r="178" spans="1:10" s="16" customFormat="1" ht="15.75" outlineLevel="6">
      <c r="A178" s="4" t="s">
        <v>89</v>
      </c>
      <c r="B178" s="5" t="s">
        <v>67</v>
      </c>
      <c r="C178" s="5" t="s">
        <v>333</v>
      </c>
      <c r="D178" s="5" t="s">
        <v>90</v>
      </c>
      <c r="E178" s="5"/>
      <c r="F178" s="42">
        <f>F179</f>
        <v>2</v>
      </c>
      <c r="G178" s="42">
        <f>G179</f>
        <v>13.65</v>
      </c>
      <c r="H178" s="42">
        <f>H179</f>
        <v>13.65</v>
      </c>
      <c r="I178" s="63">
        <f t="shared" si="14"/>
        <v>682.5</v>
      </c>
      <c r="J178" s="63">
        <f t="shared" si="15"/>
        <v>100</v>
      </c>
    </row>
    <row r="179" spans="1:10" s="16" customFormat="1" ht="15.75" outlineLevel="6">
      <c r="A179" s="22" t="s">
        <v>92</v>
      </c>
      <c r="B179" s="23" t="s">
        <v>67</v>
      </c>
      <c r="C179" s="23" t="s">
        <v>333</v>
      </c>
      <c r="D179" s="23" t="s">
        <v>94</v>
      </c>
      <c r="E179" s="23"/>
      <c r="F179" s="43">
        <v>2</v>
      </c>
      <c r="G179" s="43">
        <v>13.65</v>
      </c>
      <c r="H179" s="43">
        <v>13.65</v>
      </c>
      <c r="I179" s="63">
        <f t="shared" si="14"/>
        <v>682.5</v>
      </c>
      <c r="J179" s="63">
        <f t="shared" si="15"/>
        <v>100</v>
      </c>
    </row>
    <row r="180" spans="1:10" s="16" customFormat="1" ht="32.25" customHeight="1" outlineLevel="6">
      <c r="A180" s="11" t="s">
        <v>56</v>
      </c>
      <c r="B180" s="12" t="s">
        <v>55</v>
      </c>
      <c r="C180" s="12" t="s">
        <v>210</v>
      </c>
      <c r="D180" s="12" t="s">
        <v>5</v>
      </c>
      <c r="E180" s="12"/>
      <c r="F180" s="39">
        <f aca="true" t="shared" si="22" ref="F180:H185">F181</f>
        <v>560</v>
      </c>
      <c r="G180" s="39">
        <f t="shared" si="22"/>
        <v>205.76</v>
      </c>
      <c r="H180" s="39">
        <f t="shared" si="22"/>
        <v>205.76</v>
      </c>
      <c r="I180" s="63">
        <f t="shared" si="14"/>
        <v>36.74285714285715</v>
      </c>
      <c r="J180" s="63">
        <f t="shared" si="15"/>
        <v>100</v>
      </c>
    </row>
    <row r="181" spans="1:10" s="16" customFormat="1" ht="48" customHeight="1" outlineLevel="3">
      <c r="A181" s="6" t="s">
        <v>32</v>
      </c>
      <c r="B181" s="7" t="s">
        <v>10</v>
      </c>
      <c r="C181" s="7" t="s">
        <v>210</v>
      </c>
      <c r="D181" s="7" t="s">
        <v>5</v>
      </c>
      <c r="E181" s="7"/>
      <c r="F181" s="40">
        <f t="shared" si="22"/>
        <v>560</v>
      </c>
      <c r="G181" s="40">
        <f t="shared" si="22"/>
        <v>205.76</v>
      </c>
      <c r="H181" s="40">
        <f t="shared" si="22"/>
        <v>205.76</v>
      </c>
      <c r="I181" s="63">
        <f t="shared" si="14"/>
        <v>36.74285714285715</v>
      </c>
      <c r="J181" s="63">
        <f t="shared" si="15"/>
        <v>100</v>
      </c>
    </row>
    <row r="182" spans="1:10" s="16" customFormat="1" ht="34.5" customHeight="1" outlineLevel="3">
      <c r="A182" s="14" t="s">
        <v>119</v>
      </c>
      <c r="B182" s="7" t="s">
        <v>10</v>
      </c>
      <c r="C182" s="7" t="s">
        <v>211</v>
      </c>
      <c r="D182" s="7" t="s">
        <v>5</v>
      </c>
      <c r="E182" s="7"/>
      <c r="F182" s="40">
        <f t="shared" si="22"/>
        <v>560</v>
      </c>
      <c r="G182" s="40">
        <f t="shared" si="22"/>
        <v>205.76</v>
      </c>
      <c r="H182" s="40">
        <f t="shared" si="22"/>
        <v>205.76</v>
      </c>
      <c r="I182" s="63">
        <f t="shared" si="14"/>
        <v>36.74285714285715</v>
      </c>
      <c r="J182" s="63">
        <f t="shared" si="15"/>
        <v>100</v>
      </c>
    </row>
    <row r="183" spans="1:10" s="16" customFormat="1" ht="30.75" customHeight="1" outlineLevel="3">
      <c r="A183" s="14" t="s">
        <v>121</v>
      </c>
      <c r="B183" s="7" t="s">
        <v>10</v>
      </c>
      <c r="C183" s="7" t="s">
        <v>322</v>
      </c>
      <c r="D183" s="7" t="s">
        <v>5</v>
      </c>
      <c r="E183" s="8"/>
      <c r="F183" s="40">
        <f t="shared" si="22"/>
        <v>560</v>
      </c>
      <c r="G183" s="40">
        <f t="shared" si="22"/>
        <v>205.76</v>
      </c>
      <c r="H183" s="40">
        <f t="shared" si="22"/>
        <v>205.76</v>
      </c>
      <c r="I183" s="63">
        <f t="shared" si="14"/>
        <v>36.74285714285715</v>
      </c>
      <c r="J183" s="63">
        <f t="shared" si="15"/>
        <v>100</v>
      </c>
    </row>
    <row r="184" spans="1:10" s="16" customFormat="1" ht="32.25" customHeight="1" outlineLevel="4">
      <c r="A184" s="24" t="s">
        <v>130</v>
      </c>
      <c r="B184" s="13" t="s">
        <v>10</v>
      </c>
      <c r="C184" s="13" t="s">
        <v>340</v>
      </c>
      <c r="D184" s="13" t="s">
        <v>5</v>
      </c>
      <c r="E184" s="13"/>
      <c r="F184" s="41">
        <f t="shared" si="22"/>
        <v>560</v>
      </c>
      <c r="G184" s="41">
        <f t="shared" si="22"/>
        <v>205.76</v>
      </c>
      <c r="H184" s="41">
        <f t="shared" si="22"/>
        <v>205.76</v>
      </c>
      <c r="I184" s="63">
        <f t="shared" si="14"/>
        <v>36.74285714285715</v>
      </c>
      <c r="J184" s="63">
        <f t="shared" si="15"/>
        <v>100</v>
      </c>
    </row>
    <row r="185" spans="1:10" s="16" customFormat="1" ht="31.5" outlineLevel="5">
      <c r="A185" s="4" t="s">
        <v>85</v>
      </c>
      <c r="B185" s="5" t="s">
        <v>10</v>
      </c>
      <c r="C185" s="5" t="s">
        <v>340</v>
      </c>
      <c r="D185" s="5" t="s">
        <v>86</v>
      </c>
      <c r="E185" s="5"/>
      <c r="F185" s="42">
        <f t="shared" si="22"/>
        <v>560</v>
      </c>
      <c r="G185" s="42">
        <f t="shared" si="22"/>
        <v>205.76</v>
      </c>
      <c r="H185" s="42">
        <f t="shared" si="22"/>
        <v>205.76</v>
      </c>
      <c r="I185" s="63">
        <f t="shared" si="14"/>
        <v>36.74285714285715</v>
      </c>
      <c r="J185" s="63">
        <f t="shared" si="15"/>
        <v>100</v>
      </c>
    </row>
    <row r="186" spans="1:10" s="16" customFormat="1" ht="31.5" outlineLevel="5">
      <c r="A186" s="22" t="s">
        <v>87</v>
      </c>
      <c r="B186" s="23" t="s">
        <v>10</v>
      </c>
      <c r="C186" s="23" t="s">
        <v>340</v>
      </c>
      <c r="D186" s="23" t="s">
        <v>88</v>
      </c>
      <c r="E186" s="23"/>
      <c r="F186" s="43">
        <v>560</v>
      </c>
      <c r="G186" s="43">
        <v>205.76</v>
      </c>
      <c r="H186" s="43">
        <v>205.76</v>
      </c>
      <c r="I186" s="63">
        <f t="shared" si="14"/>
        <v>36.74285714285715</v>
      </c>
      <c r="J186" s="63">
        <f t="shared" si="15"/>
        <v>100</v>
      </c>
    </row>
    <row r="187" spans="1:10" s="16" customFormat="1" ht="18.75" outlineLevel="6">
      <c r="A187" s="11" t="s">
        <v>54</v>
      </c>
      <c r="B187" s="12" t="s">
        <v>53</v>
      </c>
      <c r="C187" s="12" t="s">
        <v>210</v>
      </c>
      <c r="D187" s="12" t="s">
        <v>5</v>
      </c>
      <c r="E187" s="12"/>
      <c r="F187" s="39">
        <f>F207+F233+F188+F194</f>
        <v>38449.39245</v>
      </c>
      <c r="G187" s="39">
        <f>G207+G233+G188+G194</f>
        <v>40489.81944</v>
      </c>
      <c r="H187" s="39">
        <f>H207+H233+H188+H194</f>
        <v>39970.355</v>
      </c>
      <c r="I187" s="63">
        <f t="shared" si="14"/>
        <v>103.95575184179538</v>
      </c>
      <c r="J187" s="63">
        <f t="shared" si="15"/>
        <v>98.71704925538192</v>
      </c>
    </row>
    <row r="188" spans="1:10" s="16" customFormat="1" ht="15.75" outlineLevel="6">
      <c r="A188" s="31" t="s">
        <v>175</v>
      </c>
      <c r="B188" s="7" t="s">
        <v>177</v>
      </c>
      <c r="C188" s="7" t="s">
        <v>210</v>
      </c>
      <c r="D188" s="7" t="s">
        <v>5</v>
      </c>
      <c r="E188" s="7"/>
      <c r="F188" s="40">
        <f aca="true" t="shared" si="23" ref="F188:H192">F189</f>
        <v>426.00537</v>
      </c>
      <c r="G188" s="40">
        <f t="shared" si="23"/>
        <v>426.00537</v>
      </c>
      <c r="H188" s="40">
        <f t="shared" si="23"/>
        <v>0</v>
      </c>
      <c r="I188" s="63">
        <f t="shared" si="14"/>
        <v>0</v>
      </c>
      <c r="J188" s="63">
        <f t="shared" si="15"/>
        <v>0</v>
      </c>
    </row>
    <row r="189" spans="1:10" s="16" customFormat="1" ht="31.5" outlineLevel="6">
      <c r="A189" s="14" t="s">
        <v>119</v>
      </c>
      <c r="B189" s="7" t="s">
        <v>177</v>
      </c>
      <c r="C189" s="7" t="s">
        <v>211</v>
      </c>
      <c r="D189" s="7" t="s">
        <v>5</v>
      </c>
      <c r="E189" s="7"/>
      <c r="F189" s="40">
        <f t="shared" si="23"/>
        <v>426.00537</v>
      </c>
      <c r="G189" s="40">
        <f t="shared" si="23"/>
        <v>426.00537</v>
      </c>
      <c r="H189" s="40">
        <f t="shared" si="23"/>
        <v>0</v>
      </c>
      <c r="I189" s="63">
        <f t="shared" si="14"/>
        <v>0</v>
      </c>
      <c r="J189" s="63">
        <f t="shared" si="15"/>
        <v>0</v>
      </c>
    </row>
    <row r="190" spans="1:10" s="16" customFormat="1" ht="31.5" outlineLevel="6">
      <c r="A190" s="14" t="s">
        <v>121</v>
      </c>
      <c r="B190" s="7" t="s">
        <v>177</v>
      </c>
      <c r="C190" s="7" t="s">
        <v>322</v>
      </c>
      <c r="D190" s="7" t="s">
        <v>5</v>
      </c>
      <c r="E190" s="7"/>
      <c r="F190" s="40">
        <f t="shared" si="23"/>
        <v>426.00537</v>
      </c>
      <c r="G190" s="40">
        <f t="shared" si="23"/>
        <v>426.00537</v>
      </c>
      <c r="H190" s="40">
        <f t="shared" si="23"/>
        <v>0</v>
      </c>
      <c r="I190" s="63">
        <f t="shared" si="14"/>
        <v>0</v>
      </c>
      <c r="J190" s="63">
        <f t="shared" si="15"/>
        <v>0</v>
      </c>
    </row>
    <row r="191" spans="1:10" s="16" customFormat="1" ht="47.25" outlineLevel="6">
      <c r="A191" s="30" t="s">
        <v>176</v>
      </c>
      <c r="B191" s="13" t="s">
        <v>177</v>
      </c>
      <c r="C191" s="13" t="s">
        <v>341</v>
      </c>
      <c r="D191" s="13" t="s">
        <v>5</v>
      </c>
      <c r="E191" s="13"/>
      <c r="F191" s="41">
        <f t="shared" si="23"/>
        <v>426.00537</v>
      </c>
      <c r="G191" s="41">
        <f t="shared" si="23"/>
        <v>426.00537</v>
      </c>
      <c r="H191" s="41">
        <f t="shared" si="23"/>
        <v>0</v>
      </c>
      <c r="I191" s="63">
        <f t="shared" si="14"/>
        <v>0</v>
      </c>
      <c r="J191" s="63">
        <f t="shared" si="15"/>
        <v>0</v>
      </c>
    </row>
    <row r="192" spans="1:10" s="16" customFormat="1" ht="31.5" outlineLevel="6">
      <c r="A192" s="4" t="s">
        <v>85</v>
      </c>
      <c r="B192" s="5" t="s">
        <v>177</v>
      </c>
      <c r="C192" s="5" t="s">
        <v>341</v>
      </c>
      <c r="D192" s="5" t="s">
        <v>86</v>
      </c>
      <c r="E192" s="5"/>
      <c r="F192" s="42">
        <f t="shared" si="23"/>
        <v>426.00537</v>
      </c>
      <c r="G192" s="42">
        <f t="shared" si="23"/>
        <v>426.00537</v>
      </c>
      <c r="H192" s="42">
        <f t="shared" si="23"/>
        <v>0</v>
      </c>
      <c r="I192" s="63">
        <f t="shared" si="14"/>
        <v>0</v>
      </c>
      <c r="J192" s="63">
        <f t="shared" si="15"/>
        <v>0</v>
      </c>
    </row>
    <row r="193" spans="1:10" s="16" customFormat="1" ht="31.5" outlineLevel="6">
      <c r="A193" s="22" t="s">
        <v>87</v>
      </c>
      <c r="B193" s="23" t="s">
        <v>177</v>
      </c>
      <c r="C193" s="23" t="s">
        <v>341</v>
      </c>
      <c r="D193" s="23" t="s">
        <v>88</v>
      </c>
      <c r="E193" s="23"/>
      <c r="F193" s="43">
        <v>426.00537</v>
      </c>
      <c r="G193" s="43">
        <v>426.00537</v>
      </c>
      <c r="H193" s="43">
        <v>0</v>
      </c>
      <c r="I193" s="63">
        <f t="shared" si="14"/>
        <v>0</v>
      </c>
      <c r="J193" s="63">
        <f t="shared" si="15"/>
        <v>0</v>
      </c>
    </row>
    <row r="194" spans="1:10" s="16" customFormat="1" ht="15.75" outlineLevel="6">
      <c r="A194" s="14" t="s">
        <v>293</v>
      </c>
      <c r="B194" s="7" t="s">
        <v>292</v>
      </c>
      <c r="C194" s="7" t="s">
        <v>210</v>
      </c>
      <c r="D194" s="7" t="s">
        <v>5</v>
      </c>
      <c r="E194" s="7"/>
      <c r="F194" s="40">
        <f>F195+F202</f>
        <v>2003.38708</v>
      </c>
      <c r="G194" s="40">
        <f>G195+G202</f>
        <v>3312.70935</v>
      </c>
      <c r="H194" s="40">
        <f>H195+H202</f>
        <v>3312.7090000000003</v>
      </c>
      <c r="I194" s="63">
        <f t="shared" si="14"/>
        <v>165.3554139921877</v>
      </c>
      <c r="J194" s="63">
        <f t="shared" si="15"/>
        <v>99.99998943463</v>
      </c>
    </row>
    <row r="195" spans="1:10" s="16" customFormat="1" ht="31.5" outlineLevel="6">
      <c r="A195" s="14" t="s">
        <v>119</v>
      </c>
      <c r="B195" s="7" t="s">
        <v>292</v>
      </c>
      <c r="C195" s="7" t="s">
        <v>322</v>
      </c>
      <c r="D195" s="7" t="s">
        <v>5</v>
      </c>
      <c r="E195" s="7"/>
      <c r="F195" s="40">
        <f>F196</f>
        <v>3.38708</v>
      </c>
      <c r="G195" s="40">
        <f>G196</f>
        <v>3.38708</v>
      </c>
      <c r="H195" s="40">
        <f>H196</f>
        <v>3.387</v>
      </c>
      <c r="I195" s="63">
        <f t="shared" si="14"/>
        <v>99.99763808354099</v>
      </c>
      <c r="J195" s="63">
        <f t="shared" si="15"/>
        <v>99.99763808354099</v>
      </c>
    </row>
    <row r="196" spans="1:10" s="16" customFormat="1" ht="62.25" customHeight="1" outlineLevel="6">
      <c r="A196" s="24" t="s">
        <v>294</v>
      </c>
      <c r="B196" s="13" t="s">
        <v>292</v>
      </c>
      <c r="C196" s="13" t="s">
        <v>342</v>
      </c>
      <c r="D196" s="13" t="s">
        <v>5</v>
      </c>
      <c r="E196" s="13"/>
      <c r="F196" s="41">
        <f>F197+F200</f>
        <v>3.38708</v>
      </c>
      <c r="G196" s="41">
        <f>G197+G200</f>
        <v>3.38708</v>
      </c>
      <c r="H196" s="41">
        <f>H197+H200</f>
        <v>3.387</v>
      </c>
      <c r="I196" s="63">
        <f t="shared" si="14"/>
        <v>99.99763808354099</v>
      </c>
      <c r="J196" s="63">
        <f t="shared" si="15"/>
        <v>99.99763808354099</v>
      </c>
    </row>
    <row r="197" spans="1:10" s="16" customFormat="1" ht="33" customHeight="1" outlineLevel="6">
      <c r="A197" s="4" t="s">
        <v>84</v>
      </c>
      <c r="B197" s="5" t="s">
        <v>292</v>
      </c>
      <c r="C197" s="5" t="s">
        <v>342</v>
      </c>
      <c r="D197" s="5" t="s">
        <v>83</v>
      </c>
      <c r="E197" s="5"/>
      <c r="F197" s="42">
        <f>F198+F199</f>
        <v>0</v>
      </c>
      <c r="G197" s="42">
        <f>G198+G199</f>
        <v>3.11708</v>
      </c>
      <c r="H197" s="42">
        <f>H198+H199</f>
        <v>3.117</v>
      </c>
      <c r="I197" s="63">
        <v>0</v>
      </c>
      <c r="J197" s="63">
        <f>H197/G197*100</f>
        <v>99.99743349545088</v>
      </c>
    </row>
    <row r="198" spans="1:10" s="16" customFormat="1" ht="23.25" customHeight="1" outlineLevel="6">
      <c r="A198" s="22" t="s">
        <v>203</v>
      </c>
      <c r="B198" s="23" t="s">
        <v>292</v>
      </c>
      <c r="C198" s="23" t="s">
        <v>342</v>
      </c>
      <c r="D198" s="23" t="s">
        <v>81</v>
      </c>
      <c r="E198" s="23"/>
      <c r="F198" s="43">
        <v>0</v>
      </c>
      <c r="G198" s="43">
        <v>2.394</v>
      </c>
      <c r="H198" s="43">
        <v>2.394</v>
      </c>
      <c r="I198" s="63">
        <v>0</v>
      </c>
      <c r="J198" s="63">
        <f>H198/G198*100</f>
        <v>100</v>
      </c>
    </row>
    <row r="199" spans="1:10" s="16" customFormat="1" ht="51.75" customHeight="1" outlineLevel="6">
      <c r="A199" s="22" t="s">
        <v>204</v>
      </c>
      <c r="B199" s="23" t="s">
        <v>292</v>
      </c>
      <c r="C199" s="23" t="s">
        <v>342</v>
      </c>
      <c r="D199" s="23" t="s">
        <v>205</v>
      </c>
      <c r="E199" s="23"/>
      <c r="F199" s="43">
        <v>0</v>
      </c>
      <c r="G199" s="43">
        <v>0.72308</v>
      </c>
      <c r="H199" s="43">
        <v>0.723</v>
      </c>
      <c r="I199" s="63">
        <v>0</v>
      </c>
      <c r="J199" s="63">
        <f>H199/G199*100</f>
        <v>99.9889362172927</v>
      </c>
    </row>
    <row r="200" spans="1:10" s="16" customFormat="1" ht="31.5" outlineLevel="6">
      <c r="A200" s="4" t="s">
        <v>85</v>
      </c>
      <c r="B200" s="5" t="s">
        <v>292</v>
      </c>
      <c r="C200" s="5" t="s">
        <v>342</v>
      </c>
      <c r="D200" s="5" t="s">
        <v>86</v>
      </c>
      <c r="E200" s="5"/>
      <c r="F200" s="42">
        <f>F201</f>
        <v>3.38708</v>
      </c>
      <c r="G200" s="42">
        <f>G201</f>
        <v>0.27</v>
      </c>
      <c r="H200" s="42">
        <f>H201</f>
        <v>0.27</v>
      </c>
      <c r="I200" s="63">
        <f t="shared" si="14"/>
        <v>7.971468049175101</v>
      </c>
      <c r="J200" s="63">
        <f t="shared" si="15"/>
        <v>100</v>
      </c>
    </row>
    <row r="201" spans="1:10" s="16" customFormat="1" ht="31.5" outlineLevel="6">
      <c r="A201" s="22" t="s">
        <v>87</v>
      </c>
      <c r="B201" s="23" t="s">
        <v>292</v>
      </c>
      <c r="C201" s="23" t="s">
        <v>342</v>
      </c>
      <c r="D201" s="23" t="s">
        <v>88</v>
      </c>
      <c r="E201" s="23"/>
      <c r="F201" s="43">
        <v>3.38708</v>
      </c>
      <c r="G201" s="43">
        <v>0.27</v>
      </c>
      <c r="H201" s="43">
        <v>0.27</v>
      </c>
      <c r="I201" s="63">
        <f t="shared" si="14"/>
        <v>7.971468049175101</v>
      </c>
      <c r="J201" s="63">
        <f t="shared" si="15"/>
        <v>100</v>
      </c>
    </row>
    <row r="202" spans="1:10" s="16" customFormat="1" ht="15.75" outlineLevel="5">
      <c r="A202" s="9" t="s">
        <v>127</v>
      </c>
      <c r="B202" s="7" t="s">
        <v>292</v>
      </c>
      <c r="C202" s="7" t="s">
        <v>210</v>
      </c>
      <c r="D202" s="7" t="s">
        <v>5</v>
      </c>
      <c r="E202" s="7"/>
      <c r="F202" s="40">
        <f aca="true" t="shared" si="24" ref="F202:H205">F203</f>
        <v>2000</v>
      </c>
      <c r="G202" s="40">
        <f t="shared" si="24"/>
        <v>3309.32227</v>
      </c>
      <c r="H202" s="40">
        <f t="shared" si="24"/>
        <v>3309.322</v>
      </c>
      <c r="I202" s="63">
        <f t="shared" si="14"/>
        <v>165.4661</v>
      </c>
      <c r="J202" s="63">
        <f t="shared" si="15"/>
        <v>99.99999184122977</v>
      </c>
    </row>
    <row r="203" spans="1:10" s="16" customFormat="1" ht="33" customHeight="1" outlineLevel="5">
      <c r="A203" s="24" t="s">
        <v>407</v>
      </c>
      <c r="B203" s="13" t="s">
        <v>292</v>
      </c>
      <c r="C203" s="13" t="s">
        <v>385</v>
      </c>
      <c r="D203" s="13" t="s">
        <v>5</v>
      </c>
      <c r="E203" s="13"/>
      <c r="F203" s="41">
        <f t="shared" si="24"/>
        <v>2000</v>
      </c>
      <c r="G203" s="41">
        <f t="shared" si="24"/>
        <v>3309.32227</v>
      </c>
      <c r="H203" s="41">
        <f t="shared" si="24"/>
        <v>3309.322</v>
      </c>
      <c r="I203" s="63">
        <f t="shared" si="14"/>
        <v>165.4661</v>
      </c>
      <c r="J203" s="63">
        <f t="shared" si="15"/>
        <v>99.99999184122977</v>
      </c>
    </row>
    <row r="204" spans="1:10" s="16" customFormat="1" ht="33" customHeight="1" outlineLevel="5">
      <c r="A204" s="4" t="s">
        <v>414</v>
      </c>
      <c r="B204" s="5" t="s">
        <v>292</v>
      </c>
      <c r="C204" s="5" t="s">
        <v>386</v>
      </c>
      <c r="D204" s="5" t="s">
        <v>5</v>
      </c>
      <c r="E204" s="5"/>
      <c r="F204" s="42">
        <f t="shared" si="24"/>
        <v>2000</v>
      </c>
      <c r="G204" s="42">
        <f t="shared" si="24"/>
        <v>3309.32227</v>
      </c>
      <c r="H204" s="42">
        <f t="shared" si="24"/>
        <v>3309.322</v>
      </c>
      <c r="I204" s="63">
        <f t="shared" si="14"/>
        <v>165.4661</v>
      </c>
      <c r="J204" s="63">
        <f t="shared" si="15"/>
        <v>99.99999184122977</v>
      </c>
    </row>
    <row r="205" spans="1:10" s="16" customFormat="1" ht="47.25" outlineLevel="5">
      <c r="A205" s="64" t="s">
        <v>306</v>
      </c>
      <c r="B205" s="65" t="s">
        <v>292</v>
      </c>
      <c r="C205" s="65" t="s">
        <v>386</v>
      </c>
      <c r="D205" s="65" t="s">
        <v>304</v>
      </c>
      <c r="E205" s="65"/>
      <c r="F205" s="67">
        <f t="shared" si="24"/>
        <v>2000</v>
      </c>
      <c r="G205" s="67">
        <f t="shared" si="24"/>
        <v>3309.32227</v>
      </c>
      <c r="H205" s="67">
        <f t="shared" si="24"/>
        <v>3309.322</v>
      </c>
      <c r="I205" s="63">
        <f t="shared" si="14"/>
        <v>165.4661</v>
      </c>
      <c r="J205" s="63">
        <f t="shared" si="15"/>
        <v>99.99999184122977</v>
      </c>
    </row>
    <row r="206" spans="1:10" s="16" customFormat="1" ht="63" outlineLevel="5">
      <c r="A206" s="22" t="s">
        <v>307</v>
      </c>
      <c r="B206" s="23" t="s">
        <v>292</v>
      </c>
      <c r="C206" s="23" t="s">
        <v>386</v>
      </c>
      <c r="D206" s="23" t="s">
        <v>305</v>
      </c>
      <c r="E206" s="23"/>
      <c r="F206" s="43">
        <v>2000</v>
      </c>
      <c r="G206" s="43">
        <v>3309.32227</v>
      </c>
      <c r="H206" s="43">
        <v>3309.322</v>
      </c>
      <c r="I206" s="63">
        <f t="shared" si="14"/>
        <v>165.4661</v>
      </c>
      <c r="J206" s="63">
        <f t="shared" si="15"/>
        <v>99.99999184122977</v>
      </c>
    </row>
    <row r="207" spans="1:10" s="16" customFormat="1" ht="15.75" outlineLevel="6">
      <c r="A207" s="14" t="s">
        <v>60</v>
      </c>
      <c r="B207" s="7" t="s">
        <v>59</v>
      </c>
      <c r="C207" s="7" t="s">
        <v>210</v>
      </c>
      <c r="D207" s="7" t="s">
        <v>5</v>
      </c>
      <c r="E207" s="7"/>
      <c r="F207" s="40">
        <f>F215+F208</f>
        <v>32585</v>
      </c>
      <c r="G207" s="40">
        <f>G215+G208</f>
        <v>35318.70472</v>
      </c>
      <c r="H207" s="40">
        <f>H215+H208</f>
        <v>35225.246</v>
      </c>
      <c r="I207" s="63">
        <f t="shared" si="14"/>
        <v>108.10264232008593</v>
      </c>
      <c r="J207" s="63">
        <f t="shared" si="15"/>
        <v>99.7353846333241</v>
      </c>
    </row>
    <row r="208" spans="1:10" s="16" customFormat="1" ht="31.5" outlineLevel="6">
      <c r="A208" s="6" t="s">
        <v>289</v>
      </c>
      <c r="B208" s="7" t="s">
        <v>59</v>
      </c>
      <c r="C208" s="7" t="s">
        <v>217</v>
      </c>
      <c r="D208" s="7" t="s">
        <v>5</v>
      </c>
      <c r="E208" s="7"/>
      <c r="F208" s="40">
        <f>F209+F214</f>
        <v>400</v>
      </c>
      <c r="G208" s="40">
        <f>G209+G214</f>
        <v>0</v>
      </c>
      <c r="H208" s="40">
        <f>H209+H214</f>
        <v>0</v>
      </c>
      <c r="I208" s="63">
        <f t="shared" si="14"/>
        <v>0</v>
      </c>
      <c r="J208" s="63">
        <v>0</v>
      </c>
    </row>
    <row r="209" spans="1:10" s="16" customFormat="1" ht="97.5" customHeight="1" outlineLevel="6">
      <c r="A209" s="24" t="s">
        <v>283</v>
      </c>
      <c r="B209" s="13" t="s">
        <v>59</v>
      </c>
      <c r="C209" s="13" t="s">
        <v>282</v>
      </c>
      <c r="D209" s="13" t="s">
        <v>5</v>
      </c>
      <c r="E209" s="13"/>
      <c r="F209" s="41">
        <f aca="true" t="shared" si="25" ref="F209:H210">F210</f>
        <v>400</v>
      </c>
      <c r="G209" s="41">
        <f t="shared" si="25"/>
        <v>0</v>
      </c>
      <c r="H209" s="41">
        <f t="shared" si="25"/>
        <v>0</v>
      </c>
      <c r="I209" s="63">
        <f t="shared" si="14"/>
        <v>0</v>
      </c>
      <c r="J209" s="63">
        <v>0</v>
      </c>
    </row>
    <row r="210" spans="1:10" s="16" customFormat="1" ht="47.25" outlineLevel="6">
      <c r="A210" s="4" t="s">
        <v>269</v>
      </c>
      <c r="B210" s="5" t="s">
        <v>59</v>
      </c>
      <c r="C210" s="5" t="s">
        <v>282</v>
      </c>
      <c r="D210" s="5" t="s">
        <v>277</v>
      </c>
      <c r="E210" s="5"/>
      <c r="F210" s="42">
        <f t="shared" si="25"/>
        <v>400</v>
      </c>
      <c r="G210" s="42">
        <f t="shared" si="25"/>
        <v>0</v>
      </c>
      <c r="H210" s="42">
        <f t="shared" si="25"/>
        <v>0</v>
      </c>
      <c r="I210" s="63">
        <f t="shared" si="14"/>
        <v>0</v>
      </c>
      <c r="J210" s="63">
        <v>0</v>
      </c>
    </row>
    <row r="211" spans="1:10" s="16" customFormat="1" ht="47.25" outlineLevel="6">
      <c r="A211" s="22" t="s">
        <v>269</v>
      </c>
      <c r="B211" s="23" t="s">
        <v>59</v>
      </c>
      <c r="C211" s="23" t="s">
        <v>282</v>
      </c>
      <c r="D211" s="23" t="s">
        <v>266</v>
      </c>
      <c r="E211" s="23"/>
      <c r="F211" s="43">
        <v>400</v>
      </c>
      <c r="G211" s="43">
        <v>0</v>
      </c>
      <c r="H211" s="43">
        <v>0</v>
      </c>
      <c r="I211" s="63">
        <f t="shared" si="14"/>
        <v>0</v>
      </c>
      <c r="J211" s="63">
        <v>0</v>
      </c>
    </row>
    <row r="212" spans="1:10" s="16" customFormat="1" ht="110.25" outlineLevel="6">
      <c r="A212" s="24" t="s">
        <v>281</v>
      </c>
      <c r="B212" s="13" t="s">
        <v>59</v>
      </c>
      <c r="C212" s="13" t="s">
        <v>280</v>
      </c>
      <c r="D212" s="13" t="s">
        <v>5</v>
      </c>
      <c r="E212" s="13"/>
      <c r="F212" s="41">
        <f aca="true" t="shared" si="26" ref="F212:H213">F213</f>
        <v>0</v>
      </c>
      <c r="G212" s="41">
        <f t="shared" si="26"/>
        <v>0</v>
      </c>
      <c r="H212" s="41">
        <f t="shared" si="26"/>
        <v>0</v>
      </c>
      <c r="I212" s="63">
        <v>0</v>
      </c>
      <c r="J212" s="63">
        <v>0</v>
      </c>
    </row>
    <row r="213" spans="1:10" s="16" customFormat="1" ht="47.25" outlineLevel="6">
      <c r="A213" s="4" t="s">
        <v>269</v>
      </c>
      <c r="B213" s="5" t="s">
        <v>59</v>
      </c>
      <c r="C213" s="5" t="s">
        <v>280</v>
      </c>
      <c r="D213" s="5" t="s">
        <v>277</v>
      </c>
      <c r="E213" s="5"/>
      <c r="F213" s="42">
        <f t="shared" si="26"/>
        <v>0</v>
      </c>
      <c r="G213" s="42">
        <f t="shared" si="26"/>
        <v>0</v>
      </c>
      <c r="H213" s="42">
        <f t="shared" si="26"/>
        <v>0</v>
      </c>
      <c r="I213" s="63">
        <v>0</v>
      </c>
      <c r="J213" s="63">
        <v>0</v>
      </c>
    </row>
    <row r="214" spans="1:10" s="16" customFormat="1" ht="47.25" outlineLevel="6">
      <c r="A214" s="22" t="s">
        <v>269</v>
      </c>
      <c r="B214" s="23" t="s">
        <v>59</v>
      </c>
      <c r="C214" s="23" t="s">
        <v>280</v>
      </c>
      <c r="D214" s="23" t="s">
        <v>266</v>
      </c>
      <c r="E214" s="23"/>
      <c r="F214" s="43">
        <v>0</v>
      </c>
      <c r="G214" s="43">
        <v>0</v>
      </c>
      <c r="H214" s="43">
        <v>0</v>
      </c>
      <c r="I214" s="63">
        <v>0</v>
      </c>
      <c r="J214" s="63">
        <v>0</v>
      </c>
    </row>
    <row r="215" spans="1:10" s="16" customFormat="1" ht="31.5" outlineLevel="6">
      <c r="A215" s="6" t="s">
        <v>187</v>
      </c>
      <c r="B215" s="7" t="s">
        <v>59</v>
      </c>
      <c r="C215" s="7" t="s">
        <v>215</v>
      </c>
      <c r="D215" s="7" t="s">
        <v>5</v>
      </c>
      <c r="E215" s="8"/>
      <c r="F215" s="40">
        <f>F216+F219+F222+F230+F227+F224</f>
        <v>32185</v>
      </c>
      <c r="G215" s="40">
        <f>G216+G219+G222+G230+G227+G224</f>
        <v>35318.70472</v>
      </c>
      <c r="H215" s="40">
        <f>H216+H219+H222+H230+H227+H224</f>
        <v>35225.246</v>
      </c>
      <c r="I215" s="63">
        <f aca="true" t="shared" si="27" ref="I215:I281">H215/F215*100</f>
        <v>109.44615814820568</v>
      </c>
      <c r="J215" s="63">
        <f aca="true" t="shared" si="28" ref="J215:J281">H215/G215*100</f>
        <v>99.7353846333241</v>
      </c>
    </row>
    <row r="216" spans="1:10" s="16" customFormat="1" ht="51.75" customHeight="1" outlineLevel="6">
      <c r="A216" s="24" t="s">
        <v>131</v>
      </c>
      <c r="B216" s="13" t="s">
        <v>59</v>
      </c>
      <c r="C216" s="13" t="s">
        <v>343</v>
      </c>
      <c r="D216" s="13" t="s">
        <v>5</v>
      </c>
      <c r="E216" s="13"/>
      <c r="F216" s="41">
        <f aca="true" t="shared" si="29" ref="F216:H217">F217</f>
        <v>600</v>
      </c>
      <c r="G216" s="41">
        <f t="shared" si="29"/>
        <v>0</v>
      </c>
      <c r="H216" s="41">
        <f t="shared" si="29"/>
        <v>0</v>
      </c>
      <c r="I216" s="63">
        <f t="shared" si="27"/>
        <v>0</v>
      </c>
      <c r="J216" s="63">
        <v>0</v>
      </c>
    </row>
    <row r="217" spans="1:10" s="16" customFormat="1" ht="31.5" outlineLevel="6">
      <c r="A217" s="4" t="s">
        <v>85</v>
      </c>
      <c r="B217" s="5" t="s">
        <v>59</v>
      </c>
      <c r="C217" s="5" t="s">
        <v>343</v>
      </c>
      <c r="D217" s="5" t="s">
        <v>86</v>
      </c>
      <c r="E217" s="5"/>
      <c r="F217" s="42">
        <f t="shared" si="29"/>
        <v>600</v>
      </c>
      <c r="G217" s="42">
        <f t="shared" si="29"/>
        <v>0</v>
      </c>
      <c r="H217" s="42">
        <f t="shared" si="29"/>
        <v>0</v>
      </c>
      <c r="I217" s="63">
        <f t="shared" si="27"/>
        <v>0</v>
      </c>
      <c r="J217" s="63">
        <v>0</v>
      </c>
    </row>
    <row r="218" spans="1:10" s="16" customFormat="1" ht="31.5" outlineLevel="6">
      <c r="A218" s="22" t="s">
        <v>87</v>
      </c>
      <c r="B218" s="23" t="s">
        <v>59</v>
      </c>
      <c r="C218" s="23" t="s">
        <v>343</v>
      </c>
      <c r="D218" s="23" t="s">
        <v>88</v>
      </c>
      <c r="E218" s="23"/>
      <c r="F218" s="43">
        <v>600</v>
      </c>
      <c r="G218" s="43">
        <v>0</v>
      </c>
      <c r="H218" s="43">
        <v>0</v>
      </c>
      <c r="I218" s="63">
        <f t="shared" si="27"/>
        <v>0</v>
      </c>
      <c r="J218" s="63">
        <v>0</v>
      </c>
    </row>
    <row r="219" spans="1:10" s="16" customFormat="1" ht="49.5" customHeight="1" outlineLevel="6">
      <c r="A219" s="24" t="s">
        <v>320</v>
      </c>
      <c r="B219" s="13" t="s">
        <v>59</v>
      </c>
      <c r="C219" s="13" t="s">
        <v>344</v>
      </c>
      <c r="D219" s="13" t="s">
        <v>5</v>
      </c>
      <c r="E219" s="13"/>
      <c r="F219" s="41">
        <f aca="true" t="shared" si="30" ref="F219:H220">F220</f>
        <v>2178.96</v>
      </c>
      <c r="G219" s="41">
        <f t="shared" si="30"/>
        <v>2578.94589</v>
      </c>
      <c r="H219" s="41">
        <f t="shared" si="30"/>
        <v>2578.946</v>
      </c>
      <c r="I219" s="63">
        <f t="shared" si="27"/>
        <v>118.35673899474979</v>
      </c>
      <c r="J219" s="63">
        <f t="shared" si="28"/>
        <v>100.00000426530858</v>
      </c>
    </row>
    <row r="220" spans="1:10" s="16" customFormat="1" ht="31.5" outlineLevel="6">
      <c r="A220" s="4" t="s">
        <v>85</v>
      </c>
      <c r="B220" s="5" t="s">
        <v>59</v>
      </c>
      <c r="C220" s="5" t="s">
        <v>344</v>
      </c>
      <c r="D220" s="5" t="s">
        <v>86</v>
      </c>
      <c r="E220" s="5"/>
      <c r="F220" s="42">
        <f t="shared" si="30"/>
        <v>2178.96</v>
      </c>
      <c r="G220" s="42">
        <f t="shared" si="30"/>
        <v>2578.94589</v>
      </c>
      <c r="H220" s="42">
        <f t="shared" si="30"/>
        <v>2578.946</v>
      </c>
      <c r="I220" s="63">
        <f t="shared" si="27"/>
        <v>118.35673899474979</v>
      </c>
      <c r="J220" s="63">
        <f t="shared" si="28"/>
        <v>100.00000426530858</v>
      </c>
    </row>
    <row r="221" spans="1:10" s="16" customFormat="1" ht="31.5" outlineLevel="6">
      <c r="A221" s="22" t="s">
        <v>87</v>
      </c>
      <c r="B221" s="23" t="s">
        <v>59</v>
      </c>
      <c r="C221" s="23" t="s">
        <v>344</v>
      </c>
      <c r="D221" s="23" t="s">
        <v>88</v>
      </c>
      <c r="E221" s="23"/>
      <c r="F221" s="43">
        <v>2178.96</v>
      </c>
      <c r="G221" s="43">
        <v>2578.94589</v>
      </c>
      <c r="H221" s="43">
        <v>2578.946</v>
      </c>
      <c r="I221" s="63">
        <f t="shared" si="27"/>
        <v>118.35673899474979</v>
      </c>
      <c r="J221" s="63">
        <f t="shared" si="28"/>
        <v>100.00000426530858</v>
      </c>
    </row>
    <row r="222" spans="1:10" s="16" customFormat="1" ht="63" outlineLevel="6">
      <c r="A222" s="24" t="s">
        <v>182</v>
      </c>
      <c r="B222" s="13" t="s">
        <v>59</v>
      </c>
      <c r="C222" s="13" t="s">
        <v>345</v>
      </c>
      <c r="D222" s="13" t="s">
        <v>5</v>
      </c>
      <c r="E222" s="13"/>
      <c r="F222" s="41">
        <f>F223</f>
        <v>13942.04</v>
      </c>
      <c r="G222" s="41">
        <f>G223</f>
        <v>17542.04</v>
      </c>
      <c r="H222" s="41">
        <f>H223</f>
        <v>17530.288</v>
      </c>
      <c r="I222" s="63">
        <f t="shared" si="27"/>
        <v>125.73689359663291</v>
      </c>
      <c r="J222" s="63">
        <f t="shared" si="28"/>
        <v>99.93300665144989</v>
      </c>
    </row>
    <row r="223" spans="1:10" s="16" customFormat="1" ht="15.75" outlineLevel="6">
      <c r="A223" s="22" t="s">
        <v>104</v>
      </c>
      <c r="B223" s="23" t="s">
        <v>59</v>
      </c>
      <c r="C223" s="23" t="s">
        <v>345</v>
      </c>
      <c r="D223" s="23" t="s">
        <v>103</v>
      </c>
      <c r="E223" s="23"/>
      <c r="F223" s="43">
        <v>13942.04</v>
      </c>
      <c r="G223" s="43">
        <v>17542.04</v>
      </c>
      <c r="H223" s="43">
        <v>17530.288</v>
      </c>
      <c r="I223" s="63">
        <f t="shared" si="27"/>
        <v>125.73689359663291</v>
      </c>
      <c r="J223" s="63">
        <f t="shared" si="28"/>
        <v>99.93300665144989</v>
      </c>
    </row>
    <row r="224" spans="1:10" s="16" customFormat="1" ht="47.25" outlineLevel="6">
      <c r="A224" s="24" t="s">
        <v>390</v>
      </c>
      <c r="B224" s="13" t="s">
        <v>59</v>
      </c>
      <c r="C224" s="13" t="s">
        <v>389</v>
      </c>
      <c r="D224" s="13" t="s">
        <v>5</v>
      </c>
      <c r="E224" s="13"/>
      <c r="F224" s="41">
        <f aca="true" t="shared" si="31" ref="F224:H225">F225</f>
        <v>0</v>
      </c>
      <c r="G224" s="41">
        <f t="shared" si="31"/>
        <v>0</v>
      </c>
      <c r="H224" s="41">
        <f t="shared" si="31"/>
        <v>0</v>
      </c>
      <c r="I224" s="63">
        <v>0</v>
      </c>
      <c r="J224" s="63">
        <v>0</v>
      </c>
    </row>
    <row r="225" spans="1:10" s="16" customFormat="1" ht="31.5" outlineLevel="6">
      <c r="A225" s="4" t="s">
        <v>85</v>
      </c>
      <c r="B225" s="5" t="s">
        <v>59</v>
      </c>
      <c r="C225" s="5" t="s">
        <v>389</v>
      </c>
      <c r="D225" s="5" t="s">
        <v>86</v>
      </c>
      <c r="E225" s="5"/>
      <c r="F225" s="42">
        <f t="shared" si="31"/>
        <v>0</v>
      </c>
      <c r="G225" s="42">
        <f t="shared" si="31"/>
        <v>0</v>
      </c>
      <c r="H225" s="42">
        <f t="shared" si="31"/>
        <v>0</v>
      </c>
      <c r="I225" s="63">
        <v>0</v>
      </c>
      <c r="J225" s="63">
        <v>0</v>
      </c>
    </row>
    <row r="226" spans="1:10" s="16" customFormat="1" ht="31.5" outlineLevel="6">
      <c r="A226" s="22" t="s">
        <v>87</v>
      </c>
      <c r="B226" s="23" t="s">
        <v>59</v>
      </c>
      <c r="C226" s="23" t="s">
        <v>389</v>
      </c>
      <c r="D226" s="23" t="s">
        <v>88</v>
      </c>
      <c r="E226" s="23"/>
      <c r="F226" s="43">
        <v>0</v>
      </c>
      <c r="G226" s="43">
        <v>0</v>
      </c>
      <c r="H226" s="43">
        <v>0</v>
      </c>
      <c r="I226" s="63">
        <v>0</v>
      </c>
      <c r="J226" s="63">
        <v>0</v>
      </c>
    </row>
    <row r="227" spans="1:10" s="16" customFormat="1" ht="63" outlineLevel="6">
      <c r="A227" s="49" t="s">
        <v>265</v>
      </c>
      <c r="B227" s="13" t="s">
        <v>59</v>
      </c>
      <c r="C227" s="13" t="s">
        <v>216</v>
      </c>
      <c r="D227" s="13" t="s">
        <v>5</v>
      </c>
      <c r="E227" s="13"/>
      <c r="F227" s="41">
        <f>F228+F229</f>
        <v>15000</v>
      </c>
      <c r="G227" s="41">
        <f>G228+G229</f>
        <v>14733.71883</v>
      </c>
      <c r="H227" s="41">
        <f>H228+H229</f>
        <v>14662.532</v>
      </c>
      <c r="I227" s="63">
        <f t="shared" si="27"/>
        <v>97.75021333333332</v>
      </c>
      <c r="J227" s="63">
        <f t="shared" si="28"/>
        <v>99.51684411232924</v>
      </c>
    </row>
    <row r="228" spans="1:10" s="16" customFormat="1" ht="31.5" outlineLevel="6">
      <c r="A228" s="22" t="s">
        <v>87</v>
      </c>
      <c r="B228" s="23" t="s">
        <v>59</v>
      </c>
      <c r="C228" s="45" t="s">
        <v>216</v>
      </c>
      <c r="D228" s="23" t="s">
        <v>88</v>
      </c>
      <c r="E228" s="23"/>
      <c r="F228" s="43">
        <v>0</v>
      </c>
      <c r="G228" s="43">
        <v>0</v>
      </c>
      <c r="H228" s="43">
        <v>0</v>
      </c>
      <c r="I228" s="63">
        <v>0</v>
      </c>
      <c r="J228" s="63">
        <v>0</v>
      </c>
    </row>
    <row r="229" spans="1:10" s="16" customFormat="1" ht="15.75" outlineLevel="6">
      <c r="A229" s="22" t="s">
        <v>104</v>
      </c>
      <c r="B229" s="23" t="s">
        <v>59</v>
      </c>
      <c r="C229" s="45" t="s">
        <v>216</v>
      </c>
      <c r="D229" s="23" t="s">
        <v>103</v>
      </c>
      <c r="E229" s="23"/>
      <c r="F229" s="43">
        <v>15000</v>
      </c>
      <c r="G229" s="43">
        <v>14733.71883</v>
      </c>
      <c r="H229" s="43">
        <v>14662.532</v>
      </c>
      <c r="I229" s="63">
        <f t="shared" si="27"/>
        <v>97.75021333333332</v>
      </c>
      <c r="J229" s="63">
        <f t="shared" si="28"/>
        <v>99.51684411232924</v>
      </c>
    </row>
    <row r="230" spans="1:10" s="16" customFormat="1" ht="63" outlineLevel="6">
      <c r="A230" s="49" t="s">
        <v>265</v>
      </c>
      <c r="B230" s="13" t="s">
        <v>59</v>
      </c>
      <c r="C230" s="13" t="s">
        <v>264</v>
      </c>
      <c r="D230" s="13" t="s">
        <v>5</v>
      </c>
      <c r="E230" s="13"/>
      <c r="F230" s="41">
        <f>F231+F232</f>
        <v>464</v>
      </c>
      <c r="G230" s="41">
        <f>G231+G232</f>
        <v>464</v>
      </c>
      <c r="H230" s="41">
        <f>H231+H232</f>
        <v>453.48</v>
      </c>
      <c r="I230" s="63">
        <f t="shared" si="27"/>
        <v>97.73275862068967</v>
      </c>
      <c r="J230" s="63">
        <f t="shared" si="28"/>
        <v>97.73275862068967</v>
      </c>
    </row>
    <row r="231" spans="1:10" s="16" customFormat="1" ht="31.5" outlineLevel="6">
      <c r="A231" s="22" t="s">
        <v>87</v>
      </c>
      <c r="B231" s="47" t="s">
        <v>59</v>
      </c>
      <c r="C231" s="47" t="s">
        <v>264</v>
      </c>
      <c r="D231" s="47" t="s">
        <v>88</v>
      </c>
      <c r="E231" s="47"/>
      <c r="F231" s="48">
        <v>0</v>
      </c>
      <c r="G231" s="48">
        <v>0</v>
      </c>
      <c r="H231" s="48">
        <v>0</v>
      </c>
      <c r="I231" s="63">
        <v>0</v>
      </c>
      <c r="J231" s="63">
        <v>0</v>
      </c>
    </row>
    <row r="232" spans="1:10" s="16" customFormat="1" ht="15.75" outlineLevel="6">
      <c r="A232" s="22" t="s">
        <v>104</v>
      </c>
      <c r="B232" s="23" t="s">
        <v>59</v>
      </c>
      <c r="C232" s="23" t="s">
        <v>264</v>
      </c>
      <c r="D232" s="23" t="s">
        <v>103</v>
      </c>
      <c r="E232" s="23"/>
      <c r="F232" s="43">
        <v>464</v>
      </c>
      <c r="G232" s="43">
        <v>464</v>
      </c>
      <c r="H232" s="43">
        <v>453.48</v>
      </c>
      <c r="I232" s="63">
        <f t="shared" si="27"/>
        <v>97.73275862068967</v>
      </c>
      <c r="J232" s="63">
        <f t="shared" si="28"/>
        <v>97.73275862068967</v>
      </c>
    </row>
    <row r="233" spans="1:10" s="16" customFormat="1" ht="15.75" outlineLevel="3">
      <c r="A233" s="6" t="s">
        <v>33</v>
      </c>
      <c r="B233" s="7" t="s">
        <v>11</v>
      </c>
      <c r="C233" s="7" t="s">
        <v>210</v>
      </c>
      <c r="D233" s="7" t="s">
        <v>5</v>
      </c>
      <c r="E233" s="7"/>
      <c r="F233" s="40">
        <f>F234</f>
        <v>3435</v>
      </c>
      <c r="G233" s="40">
        <f>G234</f>
        <v>1432.4</v>
      </c>
      <c r="H233" s="40">
        <f>H234</f>
        <v>1432.4</v>
      </c>
      <c r="I233" s="63">
        <f t="shared" si="27"/>
        <v>41.70014556040757</v>
      </c>
      <c r="J233" s="63">
        <f t="shared" si="28"/>
        <v>100</v>
      </c>
    </row>
    <row r="234" spans="1:10" s="16" customFormat="1" ht="15.75" outlineLevel="5">
      <c r="A234" s="9" t="s">
        <v>127</v>
      </c>
      <c r="B234" s="7" t="s">
        <v>11</v>
      </c>
      <c r="C234" s="7" t="s">
        <v>210</v>
      </c>
      <c r="D234" s="7" t="s">
        <v>5</v>
      </c>
      <c r="E234" s="7"/>
      <c r="F234" s="40">
        <f>F235+F242+F239</f>
        <v>3435</v>
      </c>
      <c r="G234" s="40">
        <f>G235+G242+G239</f>
        <v>1432.4</v>
      </c>
      <c r="H234" s="40">
        <f>H235+H242+H239</f>
        <v>1432.4</v>
      </c>
      <c r="I234" s="63">
        <f t="shared" si="27"/>
        <v>41.70014556040757</v>
      </c>
      <c r="J234" s="63">
        <f t="shared" si="28"/>
        <v>100</v>
      </c>
    </row>
    <row r="235" spans="1:10" s="16" customFormat="1" ht="33" customHeight="1" outlineLevel="5">
      <c r="A235" s="24" t="s">
        <v>188</v>
      </c>
      <c r="B235" s="13" t="s">
        <v>11</v>
      </c>
      <c r="C235" s="13" t="s">
        <v>218</v>
      </c>
      <c r="D235" s="13" t="s">
        <v>5</v>
      </c>
      <c r="E235" s="13"/>
      <c r="F235" s="41">
        <f aca="true" t="shared" si="32" ref="F235:H237">F236</f>
        <v>50</v>
      </c>
      <c r="G235" s="41">
        <f t="shared" si="32"/>
        <v>0</v>
      </c>
      <c r="H235" s="41">
        <f t="shared" si="32"/>
        <v>0</v>
      </c>
      <c r="I235" s="63">
        <f t="shared" si="27"/>
        <v>0</v>
      </c>
      <c r="J235" s="63">
        <v>0</v>
      </c>
    </row>
    <row r="236" spans="1:10" s="16" customFormat="1" ht="53.25" customHeight="1" outlineLevel="5">
      <c r="A236" s="4" t="s">
        <v>132</v>
      </c>
      <c r="B236" s="5" t="s">
        <v>11</v>
      </c>
      <c r="C236" s="5" t="s">
        <v>346</v>
      </c>
      <c r="D236" s="5" t="s">
        <v>5</v>
      </c>
      <c r="E236" s="5"/>
      <c r="F236" s="42">
        <f t="shared" si="32"/>
        <v>50</v>
      </c>
      <c r="G236" s="42">
        <f t="shared" si="32"/>
        <v>0</v>
      </c>
      <c r="H236" s="42">
        <f t="shared" si="32"/>
        <v>0</v>
      </c>
      <c r="I236" s="63">
        <f t="shared" si="27"/>
        <v>0</v>
      </c>
      <c r="J236" s="63">
        <v>0</v>
      </c>
    </row>
    <row r="237" spans="1:10" s="16" customFormat="1" ht="31.5" outlineLevel="5">
      <c r="A237" s="64" t="s">
        <v>85</v>
      </c>
      <c r="B237" s="65" t="s">
        <v>11</v>
      </c>
      <c r="C237" s="65" t="s">
        <v>346</v>
      </c>
      <c r="D237" s="65" t="s">
        <v>86</v>
      </c>
      <c r="E237" s="65"/>
      <c r="F237" s="67">
        <f t="shared" si="32"/>
        <v>50</v>
      </c>
      <c r="G237" s="67">
        <f t="shared" si="32"/>
        <v>0</v>
      </c>
      <c r="H237" s="67">
        <f t="shared" si="32"/>
        <v>0</v>
      </c>
      <c r="I237" s="63">
        <f t="shared" si="27"/>
        <v>0</v>
      </c>
      <c r="J237" s="63">
        <v>0</v>
      </c>
    </row>
    <row r="238" spans="1:10" s="16" customFormat="1" ht="31.5" outlineLevel="5">
      <c r="A238" s="22" t="s">
        <v>87</v>
      </c>
      <c r="B238" s="23" t="s">
        <v>11</v>
      </c>
      <c r="C238" s="23" t="s">
        <v>346</v>
      </c>
      <c r="D238" s="23" t="s">
        <v>88</v>
      </c>
      <c r="E238" s="23"/>
      <c r="F238" s="43">
        <v>50</v>
      </c>
      <c r="G238" s="43">
        <v>0</v>
      </c>
      <c r="H238" s="43">
        <v>0</v>
      </c>
      <c r="I238" s="63">
        <f t="shared" si="27"/>
        <v>0</v>
      </c>
      <c r="J238" s="63">
        <v>0</v>
      </c>
    </row>
    <row r="239" spans="1:10" s="16" customFormat="1" ht="31.5" outlineLevel="5">
      <c r="A239" s="24" t="s">
        <v>289</v>
      </c>
      <c r="B239" s="13" t="s">
        <v>11</v>
      </c>
      <c r="C239" s="13" t="s">
        <v>217</v>
      </c>
      <c r="D239" s="13" t="s">
        <v>5</v>
      </c>
      <c r="E239" s="23"/>
      <c r="F239" s="41">
        <f aca="true" t="shared" si="33" ref="F239:H240">F240</f>
        <v>0</v>
      </c>
      <c r="G239" s="41">
        <f t="shared" si="33"/>
        <v>0</v>
      </c>
      <c r="H239" s="41">
        <f t="shared" si="33"/>
        <v>0</v>
      </c>
      <c r="I239" s="63">
        <v>0</v>
      </c>
      <c r="J239" s="63">
        <v>0</v>
      </c>
    </row>
    <row r="240" spans="1:10" s="16" customFormat="1" ht="15.75" outlineLevel="5">
      <c r="A240" s="4" t="s">
        <v>268</v>
      </c>
      <c r="B240" s="5" t="s">
        <v>11</v>
      </c>
      <c r="C240" s="5" t="s">
        <v>347</v>
      </c>
      <c r="D240" s="5" t="s">
        <v>267</v>
      </c>
      <c r="E240" s="23"/>
      <c r="F240" s="42">
        <f t="shared" si="33"/>
        <v>0</v>
      </c>
      <c r="G240" s="42">
        <f t="shared" si="33"/>
        <v>0</v>
      </c>
      <c r="H240" s="42">
        <f t="shared" si="33"/>
        <v>0</v>
      </c>
      <c r="I240" s="63">
        <v>0</v>
      </c>
      <c r="J240" s="63">
        <v>0</v>
      </c>
    </row>
    <row r="241" spans="1:10" s="16" customFormat="1" ht="47.25" outlineLevel="5">
      <c r="A241" s="26" t="s">
        <v>269</v>
      </c>
      <c r="B241" s="23" t="s">
        <v>11</v>
      </c>
      <c r="C241" s="23" t="s">
        <v>347</v>
      </c>
      <c r="D241" s="23" t="s">
        <v>266</v>
      </c>
      <c r="E241" s="23"/>
      <c r="F241" s="43">
        <v>0</v>
      </c>
      <c r="G241" s="43">
        <v>0</v>
      </c>
      <c r="H241" s="43">
        <v>0</v>
      </c>
      <c r="I241" s="63">
        <v>0</v>
      </c>
      <c r="J241" s="63">
        <v>0</v>
      </c>
    </row>
    <row r="242" spans="1:10" s="16" customFormat="1" ht="47.25" outlineLevel="5">
      <c r="A242" s="24" t="s">
        <v>288</v>
      </c>
      <c r="B242" s="13" t="s">
        <v>11</v>
      </c>
      <c r="C242" s="13" t="s">
        <v>273</v>
      </c>
      <c r="D242" s="13" t="s">
        <v>5</v>
      </c>
      <c r="E242" s="23"/>
      <c r="F242" s="41">
        <f aca="true" t="shared" si="34" ref="F242:H243">F243</f>
        <v>3385</v>
      </c>
      <c r="G242" s="41">
        <f t="shared" si="34"/>
        <v>1432.4</v>
      </c>
      <c r="H242" s="41">
        <f t="shared" si="34"/>
        <v>1432.4</v>
      </c>
      <c r="I242" s="63">
        <f t="shared" si="27"/>
        <v>42.31610044313147</v>
      </c>
      <c r="J242" s="63">
        <f t="shared" si="28"/>
        <v>100</v>
      </c>
    </row>
    <row r="243" spans="1:10" s="16" customFormat="1" ht="31.5" outlineLevel="5">
      <c r="A243" s="4" t="s">
        <v>85</v>
      </c>
      <c r="B243" s="5" t="s">
        <v>11</v>
      </c>
      <c r="C243" s="5" t="s">
        <v>333</v>
      </c>
      <c r="D243" s="5" t="s">
        <v>86</v>
      </c>
      <c r="E243" s="23"/>
      <c r="F243" s="42">
        <f t="shared" si="34"/>
        <v>3385</v>
      </c>
      <c r="G243" s="42">
        <f t="shared" si="34"/>
        <v>1432.4</v>
      </c>
      <c r="H243" s="42">
        <f t="shared" si="34"/>
        <v>1432.4</v>
      </c>
      <c r="I243" s="63">
        <f t="shared" si="27"/>
        <v>42.31610044313147</v>
      </c>
      <c r="J243" s="63">
        <f t="shared" si="28"/>
        <v>100</v>
      </c>
    </row>
    <row r="244" spans="1:10" s="16" customFormat="1" ht="31.5" outlineLevel="5">
      <c r="A244" s="26" t="s">
        <v>87</v>
      </c>
      <c r="B244" s="23" t="s">
        <v>11</v>
      </c>
      <c r="C244" s="23" t="s">
        <v>333</v>
      </c>
      <c r="D244" s="23" t="s">
        <v>88</v>
      </c>
      <c r="E244" s="23"/>
      <c r="F244" s="43">
        <v>3385</v>
      </c>
      <c r="G244" s="43">
        <v>1432.4</v>
      </c>
      <c r="H244" s="43">
        <v>1432.4</v>
      </c>
      <c r="I244" s="63">
        <f t="shared" si="27"/>
        <v>42.31610044313147</v>
      </c>
      <c r="J244" s="63">
        <f t="shared" si="28"/>
        <v>100</v>
      </c>
    </row>
    <row r="245" spans="1:10" s="16" customFormat="1" ht="15.75" outlineLevel="6">
      <c r="A245" s="11" t="s">
        <v>61</v>
      </c>
      <c r="B245" s="21" t="s">
        <v>52</v>
      </c>
      <c r="C245" s="21" t="s">
        <v>210</v>
      </c>
      <c r="D245" s="21" t="s">
        <v>5</v>
      </c>
      <c r="E245" s="21"/>
      <c r="F245" s="70">
        <f>F284+F246+F254</f>
        <v>30726.71472</v>
      </c>
      <c r="G245" s="70">
        <f>G284+G246+G254</f>
        <v>49162.17407</v>
      </c>
      <c r="H245" s="70">
        <f>H284+H246+H254</f>
        <v>35997.194</v>
      </c>
      <c r="I245" s="63">
        <f t="shared" si="27"/>
        <v>117.15275885504757</v>
      </c>
      <c r="J245" s="63">
        <f t="shared" si="28"/>
        <v>73.22132245157644</v>
      </c>
    </row>
    <row r="246" spans="1:10" s="16" customFormat="1" ht="15.75" outlineLevel="6">
      <c r="A246" s="31" t="s">
        <v>181</v>
      </c>
      <c r="B246" s="7" t="s">
        <v>180</v>
      </c>
      <c r="C246" s="7" t="s">
        <v>210</v>
      </c>
      <c r="D246" s="7" t="s">
        <v>5</v>
      </c>
      <c r="E246" s="7"/>
      <c r="F246" s="40">
        <f aca="true" t="shared" si="35" ref="F246:H249">F247</f>
        <v>4885</v>
      </c>
      <c r="G246" s="40">
        <f t="shared" si="35"/>
        <v>9406.64309</v>
      </c>
      <c r="H246" s="40">
        <f t="shared" si="35"/>
        <v>9356.487</v>
      </c>
      <c r="I246" s="63">
        <f t="shared" si="27"/>
        <v>191.53504605936538</v>
      </c>
      <c r="J246" s="63">
        <f t="shared" si="28"/>
        <v>99.4668013921638</v>
      </c>
    </row>
    <row r="247" spans="1:10" s="16" customFormat="1" ht="15.75" outlineLevel="6">
      <c r="A247" s="9" t="s">
        <v>127</v>
      </c>
      <c r="B247" s="7" t="s">
        <v>180</v>
      </c>
      <c r="C247" s="7" t="s">
        <v>210</v>
      </c>
      <c r="D247" s="7" t="s">
        <v>5</v>
      </c>
      <c r="E247" s="8"/>
      <c r="F247" s="40">
        <f t="shared" si="35"/>
        <v>4885</v>
      </c>
      <c r="G247" s="40">
        <f t="shared" si="35"/>
        <v>9406.64309</v>
      </c>
      <c r="H247" s="40">
        <f t="shared" si="35"/>
        <v>9356.487</v>
      </c>
      <c r="I247" s="63">
        <f t="shared" si="27"/>
        <v>191.53504605936538</v>
      </c>
      <c r="J247" s="63">
        <f t="shared" si="28"/>
        <v>99.4668013921638</v>
      </c>
    </row>
    <row r="248" spans="1:10" s="16" customFormat="1" ht="31.5" outlineLevel="6">
      <c r="A248" s="30" t="s">
        <v>290</v>
      </c>
      <c r="B248" s="13" t="s">
        <v>180</v>
      </c>
      <c r="C248" s="13" t="s">
        <v>274</v>
      </c>
      <c r="D248" s="13" t="s">
        <v>5</v>
      </c>
      <c r="E248" s="29"/>
      <c r="F248" s="41">
        <f t="shared" si="35"/>
        <v>4885</v>
      </c>
      <c r="G248" s="41">
        <f t="shared" si="35"/>
        <v>9406.64309</v>
      </c>
      <c r="H248" s="41">
        <f t="shared" si="35"/>
        <v>9356.487</v>
      </c>
      <c r="I248" s="63">
        <f t="shared" si="27"/>
        <v>191.53504605936538</v>
      </c>
      <c r="J248" s="63">
        <f t="shared" si="28"/>
        <v>99.4668013921638</v>
      </c>
    </row>
    <row r="249" spans="1:10" s="16" customFormat="1" ht="33.75" customHeight="1" outlineLevel="6">
      <c r="A249" s="4" t="s">
        <v>275</v>
      </c>
      <c r="B249" s="5" t="s">
        <v>180</v>
      </c>
      <c r="C249" s="5" t="s">
        <v>348</v>
      </c>
      <c r="D249" s="5" t="s">
        <v>5</v>
      </c>
      <c r="E249" s="8"/>
      <c r="F249" s="42">
        <f t="shared" si="35"/>
        <v>4885</v>
      </c>
      <c r="G249" s="42">
        <f t="shared" si="35"/>
        <v>9406.64309</v>
      </c>
      <c r="H249" s="42">
        <f t="shared" si="35"/>
        <v>9356.487</v>
      </c>
      <c r="I249" s="63">
        <f t="shared" si="27"/>
        <v>191.53504605936538</v>
      </c>
      <c r="J249" s="63">
        <f t="shared" si="28"/>
        <v>99.4668013921638</v>
      </c>
    </row>
    <row r="250" spans="1:10" s="16" customFormat="1" ht="31.5" outlineLevel="6">
      <c r="A250" s="64" t="s">
        <v>85</v>
      </c>
      <c r="B250" s="65" t="s">
        <v>180</v>
      </c>
      <c r="C250" s="65" t="s">
        <v>348</v>
      </c>
      <c r="D250" s="65" t="s">
        <v>86</v>
      </c>
      <c r="E250" s="66"/>
      <c r="F250" s="67">
        <f>F252+F251+F253</f>
        <v>4885</v>
      </c>
      <c r="G250" s="67">
        <f>G252+G251+G253</f>
        <v>9406.64309</v>
      </c>
      <c r="H250" s="67">
        <f>H252+H251+H253</f>
        <v>9356.487</v>
      </c>
      <c r="I250" s="63">
        <f t="shared" si="27"/>
        <v>191.53504605936538</v>
      </c>
      <c r="J250" s="63">
        <f t="shared" si="28"/>
        <v>99.4668013921638</v>
      </c>
    </row>
    <row r="251" spans="1:10" s="16" customFormat="1" ht="31.5" outlineLevel="6">
      <c r="A251" s="22" t="s">
        <v>259</v>
      </c>
      <c r="B251" s="23" t="s">
        <v>180</v>
      </c>
      <c r="C251" s="23" t="s">
        <v>348</v>
      </c>
      <c r="D251" s="23" t="s">
        <v>260</v>
      </c>
      <c r="E251" s="8"/>
      <c r="F251" s="43">
        <v>0</v>
      </c>
      <c r="G251" s="43">
        <v>3398.80538</v>
      </c>
      <c r="H251" s="43">
        <v>3398.805</v>
      </c>
      <c r="I251" s="63">
        <v>0</v>
      </c>
      <c r="J251" s="63">
        <f t="shared" si="28"/>
        <v>99.99998881960109</v>
      </c>
    </row>
    <row r="252" spans="1:10" s="16" customFormat="1" ht="31.5" outlineLevel="6">
      <c r="A252" s="22" t="s">
        <v>87</v>
      </c>
      <c r="B252" s="23" t="s">
        <v>180</v>
      </c>
      <c r="C252" s="23" t="s">
        <v>348</v>
      </c>
      <c r="D252" s="23" t="s">
        <v>88</v>
      </c>
      <c r="E252" s="8"/>
      <c r="F252" s="43">
        <v>4885</v>
      </c>
      <c r="G252" s="43">
        <v>4994.5499</v>
      </c>
      <c r="H252" s="43">
        <v>4969.864</v>
      </c>
      <c r="I252" s="63">
        <f t="shared" si="27"/>
        <v>101.73723643807573</v>
      </c>
      <c r="J252" s="63">
        <f t="shared" si="28"/>
        <v>99.50574325025764</v>
      </c>
    </row>
    <row r="253" spans="1:10" s="16" customFormat="1" ht="15.75" outlineLevel="6">
      <c r="A253" s="22" t="s">
        <v>409</v>
      </c>
      <c r="B253" s="23" t="s">
        <v>180</v>
      </c>
      <c r="C253" s="23" t="s">
        <v>348</v>
      </c>
      <c r="D253" s="23" t="s">
        <v>408</v>
      </c>
      <c r="E253" s="8"/>
      <c r="F253" s="43">
        <v>0</v>
      </c>
      <c r="G253" s="43">
        <v>1013.28781</v>
      </c>
      <c r="H253" s="43">
        <v>987.818</v>
      </c>
      <c r="I253" s="63">
        <v>0</v>
      </c>
      <c r="J253" s="63">
        <f>H253/G253*100</f>
        <v>97.4864189869214</v>
      </c>
    </row>
    <row r="254" spans="1:10" s="16" customFormat="1" ht="15.75" outlineLevel="6">
      <c r="A254" s="31" t="s">
        <v>200</v>
      </c>
      <c r="B254" s="7" t="s">
        <v>201</v>
      </c>
      <c r="C254" s="7" t="s">
        <v>210</v>
      </c>
      <c r="D254" s="7" t="s">
        <v>5</v>
      </c>
      <c r="E254" s="23"/>
      <c r="F254" s="40">
        <f>F255</f>
        <v>24871.006</v>
      </c>
      <c r="G254" s="40">
        <f>G255</f>
        <v>38484.42226</v>
      </c>
      <c r="H254" s="40">
        <f>H255</f>
        <v>25370.364000000005</v>
      </c>
      <c r="I254" s="63">
        <f t="shared" si="27"/>
        <v>102.00779172342287</v>
      </c>
      <c r="J254" s="63">
        <f t="shared" si="28"/>
        <v>65.92372318492487</v>
      </c>
    </row>
    <row r="255" spans="1:10" s="16" customFormat="1" ht="15.75" outlineLevel="6">
      <c r="A255" s="9" t="s">
        <v>133</v>
      </c>
      <c r="B255" s="7" t="s">
        <v>201</v>
      </c>
      <c r="C255" s="7" t="s">
        <v>210</v>
      </c>
      <c r="D255" s="7" t="s">
        <v>5</v>
      </c>
      <c r="E255" s="23"/>
      <c r="F255" s="40">
        <f>F259+F280+F256</f>
        <v>24871.006</v>
      </c>
      <c r="G255" s="40">
        <f>G259+G280+G256</f>
        <v>38484.42226</v>
      </c>
      <c r="H255" s="40">
        <f>H259+H280+H256</f>
        <v>25370.364000000005</v>
      </c>
      <c r="I255" s="63">
        <f t="shared" si="27"/>
        <v>102.00779172342287</v>
      </c>
      <c r="J255" s="63">
        <f t="shared" si="28"/>
        <v>65.92372318492487</v>
      </c>
    </row>
    <row r="256" spans="1:10" s="16" customFormat="1" ht="31.5" outlineLevel="6">
      <c r="A256" s="24" t="s">
        <v>289</v>
      </c>
      <c r="B256" s="13" t="s">
        <v>201</v>
      </c>
      <c r="C256" s="13" t="s">
        <v>217</v>
      </c>
      <c r="D256" s="13" t="s">
        <v>5</v>
      </c>
      <c r="E256" s="23"/>
      <c r="F256" s="41">
        <f aca="true" t="shared" si="36" ref="F256:H257">F257</f>
        <v>0</v>
      </c>
      <c r="G256" s="41">
        <f t="shared" si="36"/>
        <v>5353.95291</v>
      </c>
      <c r="H256" s="41">
        <f t="shared" si="36"/>
        <v>887.443</v>
      </c>
      <c r="I256" s="63">
        <v>0</v>
      </c>
      <c r="J256" s="63">
        <f>H256/G256*100</f>
        <v>16.575472644566087</v>
      </c>
    </row>
    <row r="257" spans="1:10" s="16" customFormat="1" ht="15.75" outlineLevel="6">
      <c r="A257" s="4" t="s">
        <v>268</v>
      </c>
      <c r="B257" s="5" t="s">
        <v>201</v>
      </c>
      <c r="C257" s="5" t="s">
        <v>347</v>
      </c>
      <c r="D257" s="5" t="s">
        <v>267</v>
      </c>
      <c r="E257" s="23"/>
      <c r="F257" s="42">
        <f t="shared" si="36"/>
        <v>0</v>
      </c>
      <c r="G257" s="42">
        <f t="shared" si="36"/>
        <v>5353.95291</v>
      </c>
      <c r="H257" s="42">
        <f t="shared" si="36"/>
        <v>887.443</v>
      </c>
      <c r="I257" s="63">
        <v>0</v>
      </c>
      <c r="J257" s="63">
        <f>H257/G257*100</f>
        <v>16.575472644566087</v>
      </c>
    </row>
    <row r="258" spans="1:10" s="16" customFormat="1" ht="47.25" outlineLevel="6">
      <c r="A258" s="26" t="s">
        <v>269</v>
      </c>
      <c r="B258" s="23" t="s">
        <v>201</v>
      </c>
      <c r="C258" s="23" t="s">
        <v>347</v>
      </c>
      <c r="D258" s="23" t="s">
        <v>266</v>
      </c>
      <c r="E258" s="23"/>
      <c r="F258" s="43">
        <v>0</v>
      </c>
      <c r="G258" s="43">
        <v>5353.95291</v>
      </c>
      <c r="H258" s="43">
        <v>887.443</v>
      </c>
      <c r="I258" s="63">
        <v>0</v>
      </c>
      <c r="J258" s="63">
        <f>H258/G258*100</f>
        <v>16.575472644566087</v>
      </c>
    </row>
    <row r="259" spans="1:10" s="16" customFormat="1" ht="31.5" outlineLevel="6">
      <c r="A259" s="24" t="s">
        <v>189</v>
      </c>
      <c r="B259" s="13" t="s">
        <v>201</v>
      </c>
      <c r="C259" s="13" t="s">
        <v>219</v>
      </c>
      <c r="D259" s="13" t="s">
        <v>5</v>
      </c>
      <c r="E259" s="13"/>
      <c r="F259" s="41">
        <f>F260+F271+F274+F277+F267</f>
        <v>24721.006</v>
      </c>
      <c r="G259" s="41">
        <f>G260+G271+G274+G277+G267</f>
        <v>33095.58144</v>
      </c>
      <c r="H259" s="41">
        <f>H260+H271+H274+H277+H267</f>
        <v>24454.968000000004</v>
      </c>
      <c r="I259" s="63">
        <f t="shared" si="27"/>
        <v>98.9238382936358</v>
      </c>
      <c r="J259" s="63">
        <f t="shared" si="28"/>
        <v>73.89194247677796</v>
      </c>
    </row>
    <row r="260" spans="1:10" s="16" customFormat="1" ht="47.25" outlineLevel="6">
      <c r="A260" s="4" t="s">
        <v>178</v>
      </c>
      <c r="B260" s="5" t="s">
        <v>201</v>
      </c>
      <c r="C260" s="5" t="s">
        <v>349</v>
      </c>
      <c r="D260" s="5" t="s">
        <v>5</v>
      </c>
      <c r="E260" s="5"/>
      <c r="F260" s="42">
        <f>F261+F265</f>
        <v>10855.5</v>
      </c>
      <c r="G260" s="42">
        <f>G261+G265</f>
        <v>21660.3905</v>
      </c>
      <c r="H260" s="42">
        <f>H261+H265</f>
        <v>13020.558</v>
      </c>
      <c r="I260" s="63">
        <f t="shared" si="27"/>
        <v>119.94434157800194</v>
      </c>
      <c r="J260" s="63">
        <f t="shared" si="28"/>
        <v>60.11229575939547</v>
      </c>
    </row>
    <row r="261" spans="1:10" s="16" customFormat="1" ht="31.5" outlineLevel="6">
      <c r="A261" s="64" t="s">
        <v>85</v>
      </c>
      <c r="B261" s="65" t="s">
        <v>201</v>
      </c>
      <c r="C261" s="65" t="s">
        <v>349</v>
      </c>
      <c r="D261" s="65" t="s">
        <v>86</v>
      </c>
      <c r="E261" s="65"/>
      <c r="F261" s="67">
        <f>F263+F262+F264</f>
        <v>3428.5</v>
      </c>
      <c r="G261" s="67">
        <f>G263+G262+G264</f>
        <v>10357.1177</v>
      </c>
      <c r="H261" s="67">
        <f>H263+H262+H264</f>
        <v>9757.118</v>
      </c>
      <c r="I261" s="63">
        <f t="shared" si="27"/>
        <v>284.5885372611929</v>
      </c>
      <c r="J261" s="63">
        <f t="shared" si="28"/>
        <v>94.2068853770002</v>
      </c>
    </row>
    <row r="262" spans="1:10" s="16" customFormat="1" ht="31.5" outlineLevel="6">
      <c r="A262" s="22" t="s">
        <v>259</v>
      </c>
      <c r="B262" s="23" t="s">
        <v>201</v>
      </c>
      <c r="C262" s="23" t="s">
        <v>349</v>
      </c>
      <c r="D262" s="23" t="s">
        <v>260</v>
      </c>
      <c r="E262" s="23"/>
      <c r="F262" s="43">
        <v>1948.5</v>
      </c>
      <c r="G262" s="43">
        <v>10357.1177</v>
      </c>
      <c r="H262" s="43">
        <v>9757.118</v>
      </c>
      <c r="I262" s="63">
        <f t="shared" si="27"/>
        <v>500.7502181164999</v>
      </c>
      <c r="J262" s="63">
        <f t="shared" si="28"/>
        <v>94.2068853770002</v>
      </c>
    </row>
    <row r="263" spans="1:10" s="16" customFormat="1" ht="18" customHeight="1" outlineLevel="6">
      <c r="A263" s="22" t="s">
        <v>87</v>
      </c>
      <c r="B263" s="23" t="s">
        <v>201</v>
      </c>
      <c r="C263" s="23" t="s">
        <v>349</v>
      </c>
      <c r="D263" s="23" t="s">
        <v>88</v>
      </c>
      <c r="E263" s="23"/>
      <c r="F263" s="43">
        <v>1330</v>
      </c>
      <c r="G263" s="43">
        <v>0</v>
      </c>
      <c r="H263" s="43">
        <v>0</v>
      </c>
      <c r="I263" s="63">
        <f t="shared" si="27"/>
        <v>0</v>
      </c>
      <c r="J263" s="63">
        <v>0</v>
      </c>
    </row>
    <row r="264" spans="1:10" s="16" customFormat="1" ht="18" customHeight="1" outlineLevel="6">
      <c r="A264" s="22" t="s">
        <v>409</v>
      </c>
      <c r="B264" s="23" t="s">
        <v>201</v>
      </c>
      <c r="C264" s="23" t="s">
        <v>349</v>
      </c>
      <c r="D264" s="23" t="s">
        <v>408</v>
      </c>
      <c r="E264" s="23"/>
      <c r="F264" s="43">
        <v>150</v>
      </c>
      <c r="G264" s="43">
        <v>0</v>
      </c>
      <c r="H264" s="43">
        <v>0</v>
      </c>
      <c r="I264" s="63">
        <f t="shared" si="27"/>
        <v>0</v>
      </c>
      <c r="J264" s="63">
        <v>0</v>
      </c>
    </row>
    <row r="265" spans="1:10" s="16" customFormat="1" ht="15.75" outlineLevel="6">
      <c r="A265" s="64" t="s">
        <v>268</v>
      </c>
      <c r="B265" s="65" t="s">
        <v>201</v>
      </c>
      <c r="C265" s="65" t="s">
        <v>349</v>
      </c>
      <c r="D265" s="65" t="s">
        <v>267</v>
      </c>
      <c r="E265" s="65"/>
      <c r="F265" s="67">
        <f>F266</f>
        <v>7427</v>
      </c>
      <c r="G265" s="67">
        <f>G266</f>
        <v>11303.2728</v>
      </c>
      <c r="H265" s="67">
        <f>H266</f>
        <v>3263.44</v>
      </c>
      <c r="I265" s="63">
        <f t="shared" si="27"/>
        <v>43.9402181230645</v>
      </c>
      <c r="J265" s="63">
        <f t="shared" si="28"/>
        <v>28.871637956044022</v>
      </c>
    </row>
    <row r="266" spans="1:10" s="16" customFormat="1" ht="34.5" customHeight="1" outlineLevel="6">
      <c r="A266" s="22" t="s">
        <v>269</v>
      </c>
      <c r="B266" s="23" t="s">
        <v>201</v>
      </c>
      <c r="C266" s="23" t="s">
        <v>349</v>
      </c>
      <c r="D266" s="23" t="s">
        <v>266</v>
      </c>
      <c r="E266" s="23"/>
      <c r="F266" s="43">
        <v>7427</v>
      </c>
      <c r="G266" s="43">
        <v>11303.2728</v>
      </c>
      <c r="H266" s="43">
        <v>3263.44</v>
      </c>
      <c r="I266" s="63">
        <f t="shared" si="27"/>
        <v>43.9402181230645</v>
      </c>
      <c r="J266" s="63">
        <f t="shared" si="28"/>
        <v>28.871637956044022</v>
      </c>
    </row>
    <row r="267" spans="1:10" s="16" customFormat="1" ht="33" customHeight="1" outlineLevel="6">
      <c r="A267" s="4" t="s">
        <v>376</v>
      </c>
      <c r="B267" s="5" t="s">
        <v>201</v>
      </c>
      <c r="C267" s="5" t="s">
        <v>375</v>
      </c>
      <c r="D267" s="5" t="s">
        <v>5</v>
      </c>
      <c r="E267" s="5"/>
      <c r="F267" s="42">
        <f>F268</f>
        <v>4400</v>
      </c>
      <c r="G267" s="42">
        <f>G268</f>
        <v>3536.77294</v>
      </c>
      <c r="H267" s="42">
        <f>H268</f>
        <v>3536.773</v>
      </c>
      <c r="I267" s="63">
        <f t="shared" si="27"/>
        <v>80.38120454545454</v>
      </c>
      <c r="J267" s="63">
        <f t="shared" si="28"/>
        <v>100.00000169646175</v>
      </c>
    </row>
    <row r="268" spans="1:10" s="16" customFormat="1" ht="33" customHeight="1" outlineLevel="6">
      <c r="A268" s="64" t="s">
        <v>85</v>
      </c>
      <c r="B268" s="65" t="s">
        <v>201</v>
      </c>
      <c r="C268" s="65" t="s">
        <v>375</v>
      </c>
      <c r="D268" s="65" t="s">
        <v>86</v>
      </c>
      <c r="E268" s="65"/>
      <c r="F268" s="67">
        <f>F270+F269</f>
        <v>4400</v>
      </c>
      <c r="G268" s="67">
        <f>G270+G269</f>
        <v>3536.77294</v>
      </c>
      <c r="H268" s="67">
        <f>H270+H269</f>
        <v>3536.773</v>
      </c>
      <c r="I268" s="63">
        <f t="shared" si="27"/>
        <v>80.38120454545454</v>
      </c>
      <c r="J268" s="63">
        <f t="shared" si="28"/>
        <v>100.00000169646175</v>
      </c>
    </row>
    <row r="269" spans="1:10" s="16" customFormat="1" ht="33" customHeight="1" outlineLevel="6">
      <c r="A269" s="22" t="s">
        <v>259</v>
      </c>
      <c r="B269" s="23" t="s">
        <v>201</v>
      </c>
      <c r="C269" s="23" t="s">
        <v>375</v>
      </c>
      <c r="D269" s="23" t="s">
        <v>260</v>
      </c>
      <c r="E269" s="23"/>
      <c r="F269" s="43">
        <v>2000</v>
      </c>
      <c r="G269" s="43">
        <v>0</v>
      </c>
      <c r="H269" s="43">
        <v>0</v>
      </c>
      <c r="I269" s="63">
        <f t="shared" si="27"/>
        <v>0</v>
      </c>
      <c r="J269" s="63">
        <v>0</v>
      </c>
    </row>
    <row r="270" spans="1:10" s="16" customFormat="1" ht="33" customHeight="1" outlineLevel="6">
      <c r="A270" s="22" t="s">
        <v>87</v>
      </c>
      <c r="B270" s="23" t="s">
        <v>201</v>
      </c>
      <c r="C270" s="23" t="s">
        <v>375</v>
      </c>
      <c r="D270" s="23" t="s">
        <v>88</v>
      </c>
      <c r="E270" s="23"/>
      <c r="F270" s="43">
        <v>2400</v>
      </c>
      <c r="G270" s="43">
        <v>3536.77294</v>
      </c>
      <c r="H270" s="43">
        <v>3536.773</v>
      </c>
      <c r="I270" s="63">
        <f t="shared" si="27"/>
        <v>147.36554166666667</v>
      </c>
      <c r="J270" s="63">
        <f t="shared" si="28"/>
        <v>100.00000169646175</v>
      </c>
    </row>
    <row r="271" spans="1:10" s="16" customFormat="1" ht="31.5" outlineLevel="6">
      <c r="A271" s="4" t="s">
        <v>441</v>
      </c>
      <c r="B271" s="5" t="s">
        <v>201</v>
      </c>
      <c r="C271" s="5" t="s">
        <v>440</v>
      </c>
      <c r="D271" s="5" t="s">
        <v>5</v>
      </c>
      <c r="E271" s="5"/>
      <c r="F271" s="42">
        <f aca="true" t="shared" si="37" ref="F271:H272">F272</f>
        <v>0</v>
      </c>
      <c r="G271" s="42">
        <f t="shared" si="37"/>
        <v>0</v>
      </c>
      <c r="H271" s="42">
        <f t="shared" si="37"/>
        <v>0</v>
      </c>
      <c r="I271" s="63">
        <v>0</v>
      </c>
      <c r="J271" s="63">
        <v>0</v>
      </c>
    </row>
    <row r="272" spans="1:10" s="16" customFormat="1" ht="15.75" outlineLevel="6">
      <c r="A272" s="64" t="s">
        <v>268</v>
      </c>
      <c r="B272" s="65" t="s">
        <v>201</v>
      </c>
      <c r="C272" s="65" t="s">
        <v>440</v>
      </c>
      <c r="D272" s="65" t="s">
        <v>267</v>
      </c>
      <c r="E272" s="65"/>
      <c r="F272" s="67">
        <f t="shared" si="37"/>
        <v>0</v>
      </c>
      <c r="G272" s="67">
        <f t="shared" si="37"/>
        <v>0</v>
      </c>
      <c r="H272" s="67">
        <f t="shared" si="37"/>
        <v>0</v>
      </c>
      <c r="I272" s="63">
        <v>0</v>
      </c>
      <c r="J272" s="63">
        <v>0</v>
      </c>
    </row>
    <row r="273" spans="1:10" s="16" customFormat="1" ht="34.5" customHeight="1" outlineLevel="6">
      <c r="A273" s="22" t="s">
        <v>269</v>
      </c>
      <c r="B273" s="23" t="s">
        <v>201</v>
      </c>
      <c r="C273" s="23" t="s">
        <v>440</v>
      </c>
      <c r="D273" s="23" t="s">
        <v>266</v>
      </c>
      <c r="E273" s="23"/>
      <c r="F273" s="43">
        <v>0</v>
      </c>
      <c r="G273" s="43">
        <v>0</v>
      </c>
      <c r="H273" s="43">
        <v>0</v>
      </c>
      <c r="I273" s="63">
        <v>0</v>
      </c>
      <c r="J273" s="63">
        <v>0</v>
      </c>
    </row>
    <row r="274" spans="1:10" s="16" customFormat="1" ht="31.5" outlineLevel="6">
      <c r="A274" s="4" t="s">
        <v>298</v>
      </c>
      <c r="B274" s="5" t="s">
        <v>201</v>
      </c>
      <c r="C274" s="5" t="s">
        <v>297</v>
      </c>
      <c r="D274" s="5" t="s">
        <v>5</v>
      </c>
      <c r="E274" s="5"/>
      <c r="F274" s="42">
        <f aca="true" t="shared" si="38" ref="F274:H275">F275</f>
        <v>6465.506</v>
      </c>
      <c r="G274" s="42">
        <f t="shared" si="38"/>
        <v>7398.418</v>
      </c>
      <c r="H274" s="42">
        <f t="shared" si="38"/>
        <v>7398.418</v>
      </c>
      <c r="I274" s="63">
        <f t="shared" si="27"/>
        <v>114.42906402066598</v>
      </c>
      <c r="J274" s="63">
        <f t="shared" si="28"/>
        <v>100</v>
      </c>
    </row>
    <row r="275" spans="1:10" s="16" customFormat="1" ht="47.25" outlineLevel="6">
      <c r="A275" s="64" t="s">
        <v>306</v>
      </c>
      <c r="B275" s="65" t="s">
        <v>201</v>
      </c>
      <c r="C275" s="65" t="s">
        <v>297</v>
      </c>
      <c r="D275" s="65" t="s">
        <v>304</v>
      </c>
      <c r="E275" s="65"/>
      <c r="F275" s="67">
        <f t="shared" si="38"/>
        <v>6465.506</v>
      </c>
      <c r="G275" s="67">
        <f t="shared" si="38"/>
        <v>7398.418</v>
      </c>
      <c r="H275" s="67">
        <f t="shared" si="38"/>
        <v>7398.418</v>
      </c>
      <c r="I275" s="63">
        <f t="shared" si="27"/>
        <v>114.42906402066598</v>
      </c>
      <c r="J275" s="63">
        <f t="shared" si="28"/>
        <v>100</v>
      </c>
    </row>
    <row r="276" spans="1:10" s="16" customFormat="1" ht="63" outlineLevel="6">
      <c r="A276" s="22" t="s">
        <v>307</v>
      </c>
      <c r="B276" s="23" t="s">
        <v>201</v>
      </c>
      <c r="C276" s="23" t="s">
        <v>297</v>
      </c>
      <c r="D276" s="23" t="s">
        <v>305</v>
      </c>
      <c r="E276" s="23"/>
      <c r="F276" s="43">
        <v>6465.506</v>
      </c>
      <c r="G276" s="43">
        <v>7398.418</v>
      </c>
      <c r="H276" s="43">
        <v>7398.418</v>
      </c>
      <c r="I276" s="63">
        <f t="shared" si="27"/>
        <v>114.42906402066598</v>
      </c>
      <c r="J276" s="63">
        <f t="shared" si="28"/>
        <v>100</v>
      </c>
    </row>
    <row r="277" spans="1:10" s="16" customFormat="1" ht="31.5" outlineLevel="6">
      <c r="A277" s="4" t="s">
        <v>309</v>
      </c>
      <c r="B277" s="5" t="s">
        <v>201</v>
      </c>
      <c r="C277" s="5" t="s">
        <v>308</v>
      </c>
      <c r="D277" s="5" t="s">
        <v>5</v>
      </c>
      <c r="E277" s="5"/>
      <c r="F277" s="42">
        <f aca="true" t="shared" si="39" ref="F277:H278">F278</f>
        <v>3000</v>
      </c>
      <c r="G277" s="42">
        <f t="shared" si="39"/>
        <v>500</v>
      </c>
      <c r="H277" s="42">
        <f t="shared" si="39"/>
        <v>499.219</v>
      </c>
      <c r="I277" s="63">
        <f t="shared" si="27"/>
        <v>16.640633333333334</v>
      </c>
      <c r="J277" s="63">
        <f t="shared" si="28"/>
        <v>99.84379999999999</v>
      </c>
    </row>
    <row r="278" spans="1:10" s="16" customFormat="1" ht="47.25" outlineLevel="6">
      <c r="A278" s="64" t="s">
        <v>306</v>
      </c>
      <c r="B278" s="65" t="s">
        <v>201</v>
      </c>
      <c r="C278" s="65" t="s">
        <v>308</v>
      </c>
      <c r="D278" s="65" t="s">
        <v>304</v>
      </c>
      <c r="E278" s="65"/>
      <c r="F278" s="67">
        <f t="shared" si="39"/>
        <v>3000</v>
      </c>
      <c r="G278" s="67">
        <f t="shared" si="39"/>
        <v>500</v>
      </c>
      <c r="H278" s="67">
        <f t="shared" si="39"/>
        <v>499.219</v>
      </c>
      <c r="I278" s="63">
        <f t="shared" si="27"/>
        <v>16.640633333333334</v>
      </c>
      <c r="J278" s="63">
        <f t="shared" si="28"/>
        <v>99.84379999999999</v>
      </c>
    </row>
    <row r="279" spans="1:10" s="16" customFormat="1" ht="63" outlineLevel="6">
      <c r="A279" s="22" t="s">
        <v>307</v>
      </c>
      <c r="B279" s="23" t="s">
        <v>201</v>
      </c>
      <c r="C279" s="23" t="s">
        <v>308</v>
      </c>
      <c r="D279" s="23" t="s">
        <v>305</v>
      </c>
      <c r="E279" s="23"/>
      <c r="F279" s="43">
        <v>3000</v>
      </c>
      <c r="G279" s="43">
        <v>500</v>
      </c>
      <c r="H279" s="43">
        <v>499.219</v>
      </c>
      <c r="I279" s="63">
        <f t="shared" si="27"/>
        <v>16.640633333333334</v>
      </c>
      <c r="J279" s="63">
        <f t="shared" si="28"/>
        <v>99.84379999999999</v>
      </c>
    </row>
    <row r="280" spans="1:10" s="16" customFormat="1" ht="47.25" outlineLevel="6">
      <c r="A280" s="24" t="s">
        <v>288</v>
      </c>
      <c r="B280" s="13" t="s">
        <v>201</v>
      </c>
      <c r="C280" s="13" t="s">
        <v>273</v>
      </c>
      <c r="D280" s="13" t="s">
        <v>5</v>
      </c>
      <c r="E280" s="13"/>
      <c r="F280" s="41">
        <f>F281</f>
        <v>150</v>
      </c>
      <c r="G280" s="41">
        <f>G281</f>
        <v>34.88791</v>
      </c>
      <c r="H280" s="41">
        <f>H281</f>
        <v>27.953</v>
      </c>
      <c r="I280" s="63">
        <f t="shared" si="27"/>
        <v>18.635333333333335</v>
      </c>
      <c r="J280" s="63">
        <f t="shared" si="28"/>
        <v>80.12231171199421</v>
      </c>
    </row>
    <row r="281" spans="1:10" s="16" customFormat="1" ht="31.5" outlineLevel="6">
      <c r="A281" s="4" t="s">
        <v>85</v>
      </c>
      <c r="B281" s="5" t="s">
        <v>201</v>
      </c>
      <c r="C281" s="5" t="s">
        <v>333</v>
      </c>
      <c r="D281" s="5" t="s">
        <v>86</v>
      </c>
      <c r="E281" s="5"/>
      <c r="F281" s="42">
        <f>F282+F283</f>
        <v>150</v>
      </c>
      <c r="G281" s="42">
        <f>G282+G283</f>
        <v>34.88791</v>
      </c>
      <c r="H281" s="42">
        <f>H282+H283</f>
        <v>27.953</v>
      </c>
      <c r="I281" s="63">
        <f t="shared" si="27"/>
        <v>18.635333333333335</v>
      </c>
      <c r="J281" s="63">
        <f t="shared" si="28"/>
        <v>80.12231171199421</v>
      </c>
    </row>
    <row r="282" spans="1:10" s="16" customFormat="1" ht="31.5" outlineLevel="6">
      <c r="A282" s="26" t="s">
        <v>87</v>
      </c>
      <c r="B282" s="23" t="s">
        <v>201</v>
      </c>
      <c r="C282" s="23" t="s">
        <v>333</v>
      </c>
      <c r="D282" s="23" t="s">
        <v>88</v>
      </c>
      <c r="E282" s="23"/>
      <c r="F282" s="43">
        <v>150</v>
      </c>
      <c r="G282" s="43">
        <v>0</v>
      </c>
      <c r="H282" s="43">
        <v>0</v>
      </c>
      <c r="I282" s="63">
        <f aca="true" t="shared" si="40" ref="I282:I355">H282/F282*100</f>
        <v>0</v>
      </c>
      <c r="J282" s="63">
        <v>0</v>
      </c>
    </row>
    <row r="283" spans="1:10" s="16" customFormat="1" ht="15.75" outlineLevel="6">
      <c r="A283" s="22" t="s">
        <v>409</v>
      </c>
      <c r="B283" s="23" t="s">
        <v>201</v>
      </c>
      <c r="C283" s="23" t="s">
        <v>333</v>
      </c>
      <c r="D283" s="23" t="s">
        <v>408</v>
      </c>
      <c r="E283" s="23"/>
      <c r="F283" s="43">
        <v>0</v>
      </c>
      <c r="G283" s="43">
        <v>34.88791</v>
      </c>
      <c r="H283" s="43">
        <v>27.953</v>
      </c>
      <c r="I283" s="63"/>
      <c r="J283" s="63"/>
    </row>
    <row r="284" spans="1:10" s="16" customFormat="1" ht="17.25" customHeight="1" outlineLevel="3">
      <c r="A284" s="6" t="s">
        <v>34</v>
      </c>
      <c r="B284" s="7" t="s">
        <v>12</v>
      </c>
      <c r="C284" s="7" t="s">
        <v>210</v>
      </c>
      <c r="D284" s="7" t="s">
        <v>5</v>
      </c>
      <c r="E284" s="7"/>
      <c r="F284" s="40">
        <f>+F285</f>
        <v>970.70872</v>
      </c>
      <c r="G284" s="40">
        <f>+G285</f>
        <v>1271.1087200000002</v>
      </c>
      <c r="H284" s="40">
        <f>+H285</f>
        <v>1270.343</v>
      </c>
      <c r="I284" s="63">
        <f t="shared" si="40"/>
        <v>130.86757889637585</v>
      </c>
      <c r="J284" s="63">
        <f aca="true" t="shared" si="41" ref="J284:J355">H284/G284*100</f>
        <v>99.93975967689057</v>
      </c>
    </row>
    <row r="285" spans="1:10" s="16" customFormat="1" ht="17.25" customHeight="1" outlineLevel="3">
      <c r="A285" s="14" t="s">
        <v>119</v>
      </c>
      <c r="B285" s="7" t="s">
        <v>12</v>
      </c>
      <c r="C285" s="7" t="s">
        <v>211</v>
      </c>
      <c r="D285" s="7" t="s">
        <v>5</v>
      </c>
      <c r="E285" s="7"/>
      <c r="F285" s="40">
        <f>F286</f>
        <v>970.70872</v>
      </c>
      <c r="G285" s="40">
        <f>G286</f>
        <v>1271.1087200000002</v>
      </c>
      <c r="H285" s="40">
        <f>H286</f>
        <v>1270.343</v>
      </c>
      <c r="I285" s="63">
        <f t="shared" si="40"/>
        <v>130.86757889637585</v>
      </c>
      <c r="J285" s="63">
        <f t="shared" si="41"/>
        <v>99.93975967689057</v>
      </c>
    </row>
    <row r="286" spans="1:10" s="16" customFormat="1" ht="17.25" customHeight="1" outlineLevel="3">
      <c r="A286" s="14" t="s">
        <v>121</v>
      </c>
      <c r="B286" s="7" t="s">
        <v>12</v>
      </c>
      <c r="C286" s="7" t="s">
        <v>322</v>
      </c>
      <c r="D286" s="7" t="s">
        <v>5</v>
      </c>
      <c r="E286" s="7"/>
      <c r="F286" s="40">
        <f>F287+F293</f>
        <v>970.70872</v>
      </c>
      <c r="G286" s="40">
        <f>G287+G293</f>
        <v>1271.1087200000002</v>
      </c>
      <c r="H286" s="40">
        <f>H287+H293</f>
        <v>1270.343</v>
      </c>
      <c r="I286" s="63">
        <f t="shared" si="40"/>
        <v>130.86757889637585</v>
      </c>
      <c r="J286" s="63">
        <f t="shared" si="41"/>
        <v>99.93975967689057</v>
      </c>
    </row>
    <row r="287" spans="1:10" s="16" customFormat="1" ht="50.25" customHeight="1" outlineLevel="3">
      <c r="A287" s="30" t="s">
        <v>162</v>
      </c>
      <c r="B287" s="13" t="s">
        <v>12</v>
      </c>
      <c r="C287" s="13" t="s">
        <v>350</v>
      </c>
      <c r="D287" s="13" t="s">
        <v>5</v>
      </c>
      <c r="E287" s="13"/>
      <c r="F287" s="41">
        <f>F288+F291</f>
        <v>0.70872</v>
      </c>
      <c r="G287" s="41">
        <f>G288+G291</f>
        <v>0.70872</v>
      </c>
      <c r="H287" s="41">
        <f>H288+H291</f>
        <v>0.709</v>
      </c>
      <c r="I287" s="63">
        <f t="shared" si="40"/>
        <v>100.03950784512925</v>
      </c>
      <c r="J287" s="63">
        <f t="shared" si="41"/>
        <v>100.03950784512925</v>
      </c>
    </row>
    <row r="288" spans="1:10" s="16" customFormat="1" ht="18" customHeight="1" outlineLevel="3">
      <c r="A288" s="4" t="s">
        <v>84</v>
      </c>
      <c r="B288" s="5" t="s">
        <v>12</v>
      </c>
      <c r="C288" s="5" t="s">
        <v>350</v>
      </c>
      <c r="D288" s="5" t="s">
        <v>83</v>
      </c>
      <c r="E288" s="5"/>
      <c r="F288" s="42">
        <f>F289+F290</f>
        <v>0.61</v>
      </c>
      <c r="G288" s="42">
        <f>G289+G290</f>
        <v>0.61</v>
      </c>
      <c r="H288" s="42">
        <f>H289+H290</f>
        <v>0.61</v>
      </c>
      <c r="I288" s="63">
        <f t="shared" si="40"/>
        <v>100</v>
      </c>
      <c r="J288" s="63">
        <f t="shared" si="41"/>
        <v>100</v>
      </c>
    </row>
    <row r="289" spans="1:10" s="16" customFormat="1" ht="17.25" customHeight="1" outlineLevel="3">
      <c r="A289" s="22" t="s">
        <v>203</v>
      </c>
      <c r="B289" s="23" t="s">
        <v>12</v>
      </c>
      <c r="C289" s="23" t="s">
        <v>350</v>
      </c>
      <c r="D289" s="23" t="s">
        <v>81</v>
      </c>
      <c r="E289" s="23"/>
      <c r="F289" s="43">
        <v>0.468</v>
      </c>
      <c r="G289" s="43">
        <v>0.468</v>
      </c>
      <c r="H289" s="43">
        <v>0.468</v>
      </c>
      <c r="I289" s="63">
        <f t="shared" si="40"/>
        <v>100</v>
      </c>
      <c r="J289" s="63">
        <f t="shared" si="41"/>
        <v>100</v>
      </c>
    </row>
    <row r="290" spans="1:10" s="16" customFormat="1" ht="50.25" customHeight="1" outlineLevel="3">
      <c r="A290" s="22" t="s">
        <v>204</v>
      </c>
      <c r="B290" s="23" t="s">
        <v>12</v>
      </c>
      <c r="C290" s="23" t="s">
        <v>350</v>
      </c>
      <c r="D290" s="23" t="s">
        <v>205</v>
      </c>
      <c r="E290" s="23"/>
      <c r="F290" s="43">
        <v>0.142</v>
      </c>
      <c r="G290" s="43">
        <v>0.142</v>
      </c>
      <c r="H290" s="43">
        <v>0.142</v>
      </c>
      <c r="I290" s="63">
        <f t="shared" si="40"/>
        <v>100</v>
      </c>
      <c r="J290" s="63">
        <f t="shared" si="41"/>
        <v>100</v>
      </c>
    </row>
    <row r="291" spans="1:10" s="16" customFormat="1" ht="17.25" customHeight="1" outlineLevel="3">
      <c r="A291" s="4" t="s">
        <v>85</v>
      </c>
      <c r="B291" s="5" t="s">
        <v>12</v>
      </c>
      <c r="C291" s="5" t="s">
        <v>350</v>
      </c>
      <c r="D291" s="5" t="s">
        <v>86</v>
      </c>
      <c r="E291" s="5"/>
      <c r="F291" s="42">
        <f>F292</f>
        <v>0.09872</v>
      </c>
      <c r="G291" s="42">
        <f>G292</f>
        <v>0.09872</v>
      </c>
      <c r="H291" s="42">
        <f>H292</f>
        <v>0.099</v>
      </c>
      <c r="I291" s="63">
        <f t="shared" si="40"/>
        <v>100.2836304700162</v>
      </c>
      <c r="J291" s="63">
        <f t="shared" si="41"/>
        <v>100.2836304700162</v>
      </c>
    </row>
    <row r="292" spans="1:10" s="16" customFormat="1" ht="17.25" customHeight="1" outlineLevel="3">
      <c r="A292" s="22" t="s">
        <v>87</v>
      </c>
      <c r="B292" s="23" t="s">
        <v>12</v>
      </c>
      <c r="C292" s="23" t="s">
        <v>350</v>
      </c>
      <c r="D292" s="23" t="s">
        <v>88</v>
      </c>
      <c r="E292" s="23"/>
      <c r="F292" s="43">
        <v>0.09872</v>
      </c>
      <c r="G292" s="43">
        <v>0.09872</v>
      </c>
      <c r="H292" s="43">
        <v>0.099</v>
      </c>
      <c r="I292" s="63">
        <f t="shared" si="40"/>
        <v>100.2836304700162</v>
      </c>
      <c r="J292" s="63">
        <f t="shared" si="41"/>
        <v>100.2836304700162</v>
      </c>
    </row>
    <row r="293" spans="1:10" s="16" customFormat="1" ht="17.25" customHeight="1" outlineLevel="3">
      <c r="A293" s="24" t="s">
        <v>179</v>
      </c>
      <c r="B293" s="13" t="s">
        <v>12</v>
      </c>
      <c r="C293" s="13" t="s">
        <v>351</v>
      </c>
      <c r="D293" s="13" t="s">
        <v>5</v>
      </c>
      <c r="E293" s="13"/>
      <c r="F293" s="41">
        <f>F294+F296</f>
        <v>970</v>
      </c>
      <c r="G293" s="41">
        <f>G294+G296</f>
        <v>1270.4</v>
      </c>
      <c r="H293" s="41">
        <f>H294+H296</f>
        <v>1269.634</v>
      </c>
      <c r="I293" s="63">
        <f t="shared" si="40"/>
        <v>130.8901030927835</v>
      </c>
      <c r="J293" s="63">
        <f t="shared" si="41"/>
        <v>99.9397040302267</v>
      </c>
    </row>
    <row r="294" spans="1:10" s="16" customFormat="1" ht="17.25" customHeight="1" outlineLevel="3">
      <c r="A294" s="4" t="s">
        <v>85</v>
      </c>
      <c r="B294" s="5" t="s">
        <v>12</v>
      </c>
      <c r="C294" s="5" t="s">
        <v>351</v>
      </c>
      <c r="D294" s="5" t="s">
        <v>86</v>
      </c>
      <c r="E294" s="5"/>
      <c r="F294" s="42">
        <f>F295</f>
        <v>170</v>
      </c>
      <c r="G294" s="42">
        <f>G295</f>
        <v>70.4</v>
      </c>
      <c r="H294" s="42">
        <f>H295</f>
        <v>70.4</v>
      </c>
      <c r="I294" s="63">
        <f t="shared" si="40"/>
        <v>41.41176470588236</v>
      </c>
      <c r="J294" s="63">
        <f t="shared" si="41"/>
        <v>100</v>
      </c>
    </row>
    <row r="295" spans="1:10" s="16" customFormat="1" ht="17.25" customHeight="1" outlineLevel="3">
      <c r="A295" s="22" t="s">
        <v>87</v>
      </c>
      <c r="B295" s="23" t="s">
        <v>12</v>
      </c>
      <c r="C295" s="23" t="s">
        <v>351</v>
      </c>
      <c r="D295" s="23" t="s">
        <v>88</v>
      </c>
      <c r="E295" s="23"/>
      <c r="F295" s="43">
        <v>170</v>
      </c>
      <c r="G295" s="43">
        <v>70.4</v>
      </c>
      <c r="H295" s="43">
        <v>70.4</v>
      </c>
      <c r="I295" s="63">
        <f t="shared" si="40"/>
        <v>41.41176470588236</v>
      </c>
      <c r="J295" s="63">
        <f t="shared" si="41"/>
        <v>100</v>
      </c>
    </row>
    <row r="296" spans="1:10" s="16" customFormat="1" ht="17.25" customHeight="1" outlineLevel="3">
      <c r="A296" s="4" t="s">
        <v>411</v>
      </c>
      <c r="B296" s="5" t="s">
        <v>12</v>
      </c>
      <c r="C296" s="5" t="s">
        <v>351</v>
      </c>
      <c r="D296" s="5" t="s">
        <v>410</v>
      </c>
      <c r="E296" s="5"/>
      <c r="F296" s="42">
        <f>F297</f>
        <v>800</v>
      </c>
      <c r="G296" s="42">
        <f>G297</f>
        <v>1200</v>
      </c>
      <c r="H296" s="42">
        <f>H297</f>
        <v>1199.234</v>
      </c>
      <c r="I296" s="63">
        <f t="shared" si="40"/>
        <v>149.90425</v>
      </c>
      <c r="J296" s="63">
        <f t="shared" si="41"/>
        <v>99.93616666666667</v>
      </c>
    </row>
    <row r="297" spans="1:10" s="16" customFormat="1" ht="17.25" customHeight="1" outlineLevel="3">
      <c r="A297" s="22" t="s">
        <v>104</v>
      </c>
      <c r="B297" s="23" t="s">
        <v>12</v>
      </c>
      <c r="C297" s="23" t="s">
        <v>351</v>
      </c>
      <c r="D297" s="23" t="s">
        <v>103</v>
      </c>
      <c r="E297" s="23"/>
      <c r="F297" s="43">
        <v>800</v>
      </c>
      <c r="G297" s="43">
        <v>1200</v>
      </c>
      <c r="H297" s="43">
        <v>1199.234</v>
      </c>
      <c r="I297" s="63">
        <f t="shared" si="40"/>
        <v>149.90425</v>
      </c>
      <c r="J297" s="63">
        <f t="shared" si="41"/>
        <v>99.93616666666667</v>
      </c>
    </row>
    <row r="298" spans="1:10" s="16" customFormat="1" ht="18.75" outlineLevel="6">
      <c r="A298" s="11" t="s">
        <v>51</v>
      </c>
      <c r="B298" s="12" t="s">
        <v>50</v>
      </c>
      <c r="C298" s="12" t="s">
        <v>210</v>
      </c>
      <c r="D298" s="12" t="s">
        <v>5</v>
      </c>
      <c r="E298" s="12"/>
      <c r="F298" s="39">
        <f>F299+F323+F379+F406+F411+F420</f>
        <v>722466.08081</v>
      </c>
      <c r="G298" s="39">
        <f>G299+G323+G379+G406+G411+G420</f>
        <v>766145.9226299999</v>
      </c>
      <c r="H298" s="39">
        <f>H299+H323+H379+H406+H411+H420</f>
        <v>762240.723</v>
      </c>
      <c r="I298" s="63">
        <f t="shared" si="40"/>
        <v>105.50539924938846</v>
      </c>
      <c r="J298" s="63">
        <f t="shared" si="41"/>
        <v>99.49027991735645</v>
      </c>
    </row>
    <row r="299" spans="1:10" s="16" customFormat="1" ht="18.75" outlineLevel="6">
      <c r="A299" s="11" t="s">
        <v>41</v>
      </c>
      <c r="B299" s="12" t="s">
        <v>19</v>
      </c>
      <c r="C299" s="12" t="s">
        <v>210</v>
      </c>
      <c r="D299" s="12" t="s">
        <v>5</v>
      </c>
      <c r="E299" s="12"/>
      <c r="F299" s="39">
        <f>F300+F304</f>
        <v>158263.2862</v>
      </c>
      <c r="G299" s="39">
        <f>G300+G304</f>
        <v>166126.711</v>
      </c>
      <c r="H299" s="39">
        <f>H300+H304</f>
        <v>166126.71000000002</v>
      </c>
      <c r="I299" s="63">
        <f t="shared" si="40"/>
        <v>104.9685710367867</v>
      </c>
      <c r="J299" s="63">
        <f t="shared" si="41"/>
        <v>99.99999939804984</v>
      </c>
    </row>
    <row r="300" spans="1:10" s="16" customFormat="1" ht="31.5" outlineLevel="6">
      <c r="A300" s="14" t="s">
        <v>119</v>
      </c>
      <c r="B300" s="7" t="s">
        <v>19</v>
      </c>
      <c r="C300" s="7" t="s">
        <v>322</v>
      </c>
      <c r="D300" s="7" t="s">
        <v>5</v>
      </c>
      <c r="E300" s="7"/>
      <c r="F300" s="40">
        <f aca="true" t="shared" si="42" ref="F300:H302">F301</f>
        <v>0</v>
      </c>
      <c r="G300" s="40">
        <f t="shared" si="42"/>
        <v>60.46363</v>
      </c>
      <c r="H300" s="40">
        <f t="shared" si="42"/>
        <v>60.463</v>
      </c>
      <c r="I300" s="63">
        <v>0</v>
      </c>
      <c r="J300" s="63">
        <f t="shared" si="41"/>
        <v>99.99895805131118</v>
      </c>
    </row>
    <row r="301" spans="1:10" s="16" customFormat="1" ht="31.5" outlineLevel="6">
      <c r="A301" s="14" t="s">
        <v>121</v>
      </c>
      <c r="B301" s="7" t="s">
        <v>19</v>
      </c>
      <c r="C301" s="7" t="s">
        <v>322</v>
      </c>
      <c r="D301" s="7" t="s">
        <v>5</v>
      </c>
      <c r="E301" s="7"/>
      <c r="F301" s="40">
        <f t="shared" si="42"/>
        <v>0</v>
      </c>
      <c r="G301" s="40">
        <f t="shared" si="42"/>
        <v>60.46363</v>
      </c>
      <c r="H301" s="40">
        <f t="shared" si="42"/>
        <v>60.463</v>
      </c>
      <c r="I301" s="63">
        <v>0</v>
      </c>
      <c r="J301" s="63">
        <f t="shared" si="41"/>
        <v>99.99895805131118</v>
      </c>
    </row>
    <row r="302" spans="1:10" s="16" customFormat="1" ht="22.5" customHeight="1" outlineLevel="6">
      <c r="A302" s="24" t="s">
        <v>377</v>
      </c>
      <c r="B302" s="13" t="s">
        <v>19</v>
      </c>
      <c r="C302" s="13" t="s">
        <v>378</v>
      </c>
      <c r="D302" s="13" t="s">
        <v>5</v>
      </c>
      <c r="E302" s="13"/>
      <c r="F302" s="41">
        <f t="shared" si="42"/>
        <v>0</v>
      </c>
      <c r="G302" s="41">
        <f t="shared" si="42"/>
        <v>60.46363</v>
      </c>
      <c r="H302" s="41">
        <f t="shared" si="42"/>
        <v>60.463</v>
      </c>
      <c r="I302" s="63">
        <v>0</v>
      </c>
      <c r="J302" s="63">
        <f t="shared" si="41"/>
        <v>99.99895805131118</v>
      </c>
    </row>
    <row r="303" spans="1:10" s="16" customFormat="1" ht="15.75" outlineLevel="6">
      <c r="A303" s="46" t="s">
        <v>78</v>
      </c>
      <c r="B303" s="45" t="s">
        <v>19</v>
      </c>
      <c r="C303" s="45" t="s">
        <v>378</v>
      </c>
      <c r="D303" s="45" t="s">
        <v>79</v>
      </c>
      <c r="E303" s="45"/>
      <c r="F303" s="57">
        <v>0</v>
      </c>
      <c r="G303" s="57">
        <v>60.46363</v>
      </c>
      <c r="H303" s="85">
        <v>60.463</v>
      </c>
      <c r="I303" s="63">
        <v>0</v>
      </c>
      <c r="J303" s="63">
        <f t="shared" si="41"/>
        <v>99.99895805131118</v>
      </c>
    </row>
    <row r="304" spans="1:10" s="16" customFormat="1" ht="15.75" outlineLevel="6">
      <c r="A304" s="9" t="s">
        <v>127</v>
      </c>
      <c r="B304" s="7" t="s">
        <v>19</v>
      </c>
      <c r="C304" s="7" t="s">
        <v>210</v>
      </c>
      <c r="D304" s="7" t="s">
        <v>5</v>
      </c>
      <c r="E304" s="8"/>
      <c r="F304" s="40">
        <f>F305+F316</f>
        <v>158263.2862</v>
      </c>
      <c r="G304" s="40">
        <f>G305+G316</f>
        <v>166066.24737</v>
      </c>
      <c r="H304" s="40">
        <f>H305+H316</f>
        <v>166066.24700000003</v>
      </c>
      <c r="I304" s="63">
        <f t="shared" si="40"/>
        <v>104.93036697730345</v>
      </c>
      <c r="J304" s="63">
        <f t="shared" si="41"/>
        <v>99.99999977719737</v>
      </c>
    </row>
    <row r="305" spans="1:10" s="16" customFormat="1" ht="15.75" outlineLevel="6">
      <c r="A305" s="31" t="s">
        <v>190</v>
      </c>
      <c r="B305" s="7" t="s">
        <v>19</v>
      </c>
      <c r="C305" s="7" t="s">
        <v>220</v>
      </c>
      <c r="D305" s="7" t="s">
        <v>5</v>
      </c>
      <c r="E305" s="7"/>
      <c r="F305" s="40">
        <f>F306</f>
        <v>157782.7234</v>
      </c>
      <c r="G305" s="40">
        <f>G306</f>
        <v>165685.47083</v>
      </c>
      <c r="H305" s="40">
        <f>H306</f>
        <v>165685.47100000002</v>
      </c>
      <c r="I305" s="63">
        <f t="shared" si="40"/>
        <v>105.00862669226817</v>
      </c>
      <c r="J305" s="63">
        <f t="shared" si="41"/>
        <v>100.00000010260406</v>
      </c>
    </row>
    <row r="306" spans="1:10" s="16" customFormat="1" ht="19.5" customHeight="1" outlineLevel="6">
      <c r="A306" s="31" t="s">
        <v>134</v>
      </c>
      <c r="B306" s="7" t="s">
        <v>19</v>
      </c>
      <c r="C306" s="7" t="s">
        <v>221</v>
      </c>
      <c r="D306" s="7" t="s">
        <v>5</v>
      </c>
      <c r="E306" s="8"/>
      <c r="F306" s="40">
        <f>F307+F310+F313</f>
        <v>157782.7234</v>
      </c>
      <c r="G306" s="40">
        <f>G307+G310+G313</f>
        <v>165685.47083</v>
      </c>
      <c r="H306" s="40">
        <f>H307+H310+H313</f>
        <v>165685.47100000002</v>
      </c>
      <c r="I306" s="63">
        <f t="shared" si="40"/>
        <v>105.00862669226817</v>
      </c>
      <c r="J306" s="63">
        <f t="shared" si="41"/>
        <v>100.00000010260406</v>
      </c>
    </row>
    <row r="307" spans="1:10" s="16" customFormat="1" ht="31.5" outlineLevel="6">
      <c r="A307" s="24" t="s">
        <v>135</v>
      </c>
      <c r="B307" s="13" t="s">
        <v>19</v>
      </c>
      <c r="C307" s="13" t="s">
        <v>222</v>
      </c>
      <c r="D307" s="13" t="s">
        <v>5</v>
      </c>
      <c r="E307" s="13"/>
      <c r="F307" s="41">
        <f aca="true" t="shared" si="43" ref="F307:H308">F308</f>
        <v>57895.1</v>
      </c>
      <c r="G307" s="41">
        <f t="shared" si="43"/>
        <v>64795.1</v>
      </c>
      <c r="H307" s="41">
        <f t="shared" si="43"/>
        <v>64795.1</v>
      </c>
      <c r="I307" s="63">
        <f t="shared" si="40"/>
        <v>111.91810705914662</v>
      </c>
      <c r="J307" s="63">
        <f t="shared" si="41"/>
        <v>100</v>
      </c>
    </row>
    <row r="308" spans="1:10" s="16" customFormat="1" ht="15.75" outlineLevel="6">
      <c r="A308" s="4" t="s">
        <v>105</v>
      </c>
      <c r="B308" s="5" t="s">
        <v>19</v>
      </c>
      <c r="C308" s="5" t="s">
        <v>222</v>
      </c>
      <c r="D308" s="5" t="s">
        <v>106</v>
      </c>
      <c r="E308" s="5"/>
      <c r="F308" s="42">
        <f t="shared" si="43"/>
        <v>57895.1</v>
      </c>
      <c r="G308" s="42">
        <f t="shared" si="43"/>
        <v>64795.1</v>
      </c>
      <c r="H308" s="42">
        <f t="shared" si="43"/>
        <v>64795.1</v>
      </c>
      <c r="I308" s="63">
        <f t="shared" si="40"/>
        <v>111.91810705914662</v>
      </c>
      <c r="J308" s="63">
        <f t="shared" si="41"/>
        <v>100</v>
      </c>
    </row>
    <row r="309" spans="1:10" s="16" customFormat="1" ht="47.25" outlineLevel="6">
      <c r="A309" s="26" t="s">
        <v>170</v>
      </c>
      <c r="B309" s="23" t="s">
        <v>19</v>
      </c>
      <c r="C309" s="23" t="s">
        <v>222</v>
      </c>
      <c r="D309" s="23" t="s">
        <v>77</v>
      </c>
      <c r="E309" s="23"/>
      <c r="F309" s="43">
        <v>57895.1</v>
      </c>
      <c r="G309" s="43">
        <v>64795.1</v>
      </c>
      <c r="H309" s="43">
        <v>64795.1</v>
      </c>
      <c r="I309" s="63">
        <f t="shared" si="40"/>
        <v>111.91810705914662</v>
      </c>
      <c r="J309" s="63">
        <f t="shared" si="41"/>
        <v>100</v>
      </c>
    </row>
    <row r="310" spans="1:10" s="16" customFormat="1" ht="63" outlineLevel="6">
      <c r="A310" s="30" t="s">
        <v>136</v>
      </c>
      <c r="B310" s="13" t="s">
        <v>19</v>
      </c>
      <c r="C310" s="13" t="s">
        <v>223</v>
      </c>
      <c r="D310" s="13" t="s">
        <v>5</v>
      </c>
      <c r="E310" s="13"/>
      <c r="F310" s="41">
        <f aca="true" t="shared" si="44" ref="F310:H311">F311</f>
        <v>94558.373</v>
      </c>
      <c r="G310" s="41">
        <f t="shared" si="44"/>
        <v>91978.981</v>
      </c>
      <c r="H310" s="41">
        <f t="shared" si="44"/>
        <v>91978.981</v>
      </c>
      <c r="I310" s="63">
        <f t="shared" si="40"/>
        <v>97.27216964699677</v>
      </c>
      <c r="J310" s="63">
        <f t="shared" si="41"/>
        <v>100</v>
      </c>
    </row>
    <row r="311" spans="1:10" s="16" customFormat="1" ht="15.75" outlineLevel="6">
      <c r="A311" s="4" t="s">
        <v>105</v>
      </c>
      <c r="B311" s="5" t="s">
        <v>19</v>
      </c>
      <c r="C311" s="5" t="s">
        <v>223</v>
      </c>
      <c r="D311" s="5" t="s">
        <v>106</v>
      </c>
      <c r="E311" s="5"/>
      <c r="F311" s="42">
        <f t="shared" si="44"/>
        <v>94558.373</v>
      </c>
      <c r="G311" s="42">
        <f t="shared" si="44"/>
        <v>91978.981</v>
      </c>
      <c r="H311" s="42">
        <f t="shared" si="44"/>
        <v>91978.981</v>
      </c>
      <c r="I311" s="63">
        <f t="shared" si="40"/>
        <v>97.27216964699677</v>
      </c>
      <c r="J311" s="63">
        <f t="shared" si="41"/>
        <v>100</v>
      </c>
    </row>
    <row r="312" spans="1:10" s="16" customFormat="1" ht="47.25" outlineLevel="6">
      <c r="A312" s="26" t="s">
        <v>170</v>
      </c>
      <c r="B312" s="23" t="s">
        <v>19</v>
      </c>
      <c r="C312" s="23" t="s">
        <v>223</v>
      </c>
      <c r="D312" s="23" t="s">
        <v>77</v>
      </c>
      <c r="E312" s="23"/>
      <c r="F312" s="43">
        <v>94558.373</v>
      </c>
      <c r="G312" s="43">
        <v>91978.981</v>
      </c>
      <c r="H312" s="43">
        <v>91978.981</v>
      </c>
      <c r="I312" s="63">
        <f t="shared" si="40"/>
        <v>97.27216964699677</v>
      </c>
      <c r="J312" s="63">
        <f t="shared" si="41"/>
        <v>100</v>
      </c>
    </row>
    <row r="313" spans="1:10" s="16" customFormat="1" ht="31.5" outlineLevel="6">
      <c r="A313" s="30" t="s">
        <v>138</v>
      </c>
      <c r="B313" s="13" t="s">
        <v>19</v>
      </c>
      <c r="C313" s="13" t="s">
        <v>224</v>
      </c>
      <c r="D313" s="13" t="s">
        <v>5</v>
      </c>
      <c r="E313" s="13"/>
      <c r="F313" s="41">
        <f aca="true" t="shared" si="45" ref="F313:H314">F314</f>
        <v>5329.2504</v>
      </c>
      <c r="G313" s="41">
        <f t="shared" si="45"/>
        <v>8911.38983</v>
      </c>
      <c r="H313" s="41">
        <f t="shared" si="45"/>
        <v>8911.39</v>
      </c>
      <c r="I313" s="63">
        <f t="shared" si="40"/>
        <v>167.21657514910538</v>
      </c>
      <c r="J313" s="63">
        <f t="shared" si="41"/>
        <v>100.00000190767099</v>
      </c>
    </row>
    <row r="314" spans="1:10" s="16" customFormat="1" ht="15.75" outlineLevel="6">
      <c r="A314" s="4" t="s">
        <v>105</v>
      </c>
      <c r="B314" s="5" t="s">
        <v>19</v>
      </c>
      <c r="C314" s="5" t="s">
        <v>224</v>
      </c>
      <c r="D314" s="5" t="s">
        <v>106</v>
      </c>
      <c r="E314" s="5"/>
      <c r="F314" s="42">
        <f t="shared" si="45"/>
        <v>5329.2504</v>
      </c>
      <c r="G314" s="42">
        <f t="shared" si="45"/>
        <v>8911.38983</v>
      </c>
      <c r="H314" s="42">
        <f t="shared" si="45"/>
        <v>8911.39</v>
      </c>
      <c r="I314" s="63">
        <f t="shared" si="40"/>
        <v>167.21657514910538</v>
      </c>
      <c r="J314" s="63">
        <f t="shared" si="41"/>
        <v>100.00000190767099</v>
      </c>
    </row>
    <row r="315" spans="1:10" s="16" customFormat="1" ht="15.75" outlineLevel="6">
      <c r="A315" s="26" t="s">
        <v>78</v>
      </c>
      <c r="B315" s="23" t="s">
        <v>19</v>
      </c>
      <c r="C315" s="23" t="s">
        <v>224</v>
      </c>
      <c r="D315" s="23" t="s">
        <v>79</v>
      </c>
      <c r="E315" s="23"/>
      <c r="F315" s="43">
        <v>5329.2504</v>
      </c>
      <c r="G315" s="43">
        <v>8911.38983</v>
      </c>
      <c r="H315" s="43">
        <v>8911.39</v>
      </c>
      <c r="I315" s="63">
        <f t="shared" si="40"/>
        <v>167.21657514910538</v>
      </c>
      <c r="J315" s="63">
        <f t="shared" si="41"/>
        <v>100.00000190767099</v>
      </c>
    </row>
    <row r="316" spans="1:10" s="16" customFormat="1" ht="31.5" outlineLevel="6">
      <c r="A316" s="31" t="s">
        <v>417</v>
      </c>
      <c r="B316" s="7" t="s">
        <v>19</v>
      </c>
      <c r="C316" s="7" t="s">
        <v>412</v>
      </c>
      <c r="D316" s="7" t="s">
        <v>5</v>
      </c>
      <c r="E316" s="8"/>
      <c r="F316" s="40">
        <f>F317+F320</f>
        <v>480.5628</v>
      </c>
      <c r="G316" s="40">
        <f>G317+G320</f>
        <v>380.77654</v>
      </c>
      <c r="H316" s="40">
        <f>H317+H320</f>
        <v>380.776</v>
      </c>
      <c r="I316" s="63">
        <f t="shared" si="40"/>
        <v>79.23542979190233</v>
      </c>
      <c r="J316" s="63">
        <f t="shared" si="41"/>
        <v>99.99985818454047</v>
      </c>
    </row>
    <row r="317" spans="1:10" s="16" customFormat="1" ht="63" outlineLevel="6">
      <c r="A317" s="24" t="s">
        <v>419</v>
      </c>
      <c r="B317" s="13" t="s">
        <v>19</v>
      </c>
      <c r="C317" s="13" t="s">
        <v>418</v>
      </c>
      <c r="D317" s="13" t="s">
        <v>5</v>
      </c>
      <c r="E317" s="13"/>
      <c r="F317" s="41">
        <f aca="true" t="shared" si="46" ref="F317:H318">F318</f>
        <v>466.1432</v>
      </c>
      <c r="G317" s="41">
        <f t="shared" si="46"/>
        <v>369.35324</v>
      </c>
      <c r="H317" s="41">
        <f t="shared" si="46"/>
        <v>369.353</v>
      </c>
      <c r="I317" s="63">
        <f t="shared" si="40"/>
        <v>79.23595152734183</v>
      </c>
      <c r="J317" s="63">
        <f t="shared" si="41"/>
        <v>99.9999350215528</v>
      </c>
    </row>
    <row r="318" spans="1:10" s="16" customFormat="1" ht="15.75" outlineLevel="6">
      <c r="A318" s="4" t="s">
        <v>105</v>
      </c>
      <c r="B318" s="5" t="s">
        <v>19</v>
      </c>
      <c r="C318" s="5" t="s">
        <v>418</v>
      </c>
      <c r="D318" s="5" t="s">
        <v>106</v>
      </c>
      <c r="E318" s="5"/>
      <c r="F318" s="42">
        <f t="shared" si="46"/>
        <v>466.1432</v>
      </c>
      <c r="G318" s="42">
        <f t="shared" si="46"/>
        <v>369.35324</v>
      </c>
      <c r="H318" s="42">
        <f t="shared" si="46"/>
        <v>369.353</v>
      </c>
      <c r="I318" s="63">
        <f t="shared" si="40"/>
        <v>79.23595152734183</v>
      </c>
      <c r="J318" s="63">
        <f t="shared" si="41"/>
        <v>99.9999350215528</v>
      </c>
    </row>
    <row r="319" spans="1:10" s="16" customFormat="1" ht="15.75" outlineLevel="6">
      <c r="A319" s="26" t="s">
        <v>78</v>
      </c>
      <c r="B319" s="23" t="s">
        <v>19</v>
      </c>
      <c r="C319" s="23" t="s">
        <v>418</v>
      </c>
      <c r="D319" s="23" t="s">
        <v>79</v>
      </c>
      <c r="E319" s="23"/>
      <c r="F319" s="43">
        <v>466.1432</v>
      </c>
      <c r="G319" s="43">
        <v>369.35324</v>
      </c>
      <c r="H319" s="43">
        <v>369.353</v>
      </c>
      <c r="I319" s="63">
        <f t="shared" si="40"/>
        <v>79.23595152734183</v>
      </c>
      <c r="J319" s="63">
        <f t="shared" si="41"/>
        <v>99.9999350215528</v>
      </c>
    </row>
    <row r="320" spans="1:10" s="16" customFormat="1" ht="63" outlineLevel="6">
      <c r="A320" s="24" t="s">
        <v>421</v>
      </c>
      <c r="B320" s="13" t="s">
        <v>19</v>
      </c>
      <c r="C320" s="13" t="s">
        <v>420</v>
      </c>
      <c r="D320" s="13" t="s">
        <v>5</v>
      </c>
      <c r="E320" s="13"/>
      <c r="F320" s="41">
        <f aca="true" t="shared" si="47" ref="F320:H321">F321</f>
        <v>14.4196</v>
      </c>
      <c r="G320" s="41">
        <f t="shared" si="47"/>
        <v>11.4233</v>
      </c>
      <c r="H320" s="41">
        <f t="shared" si="47"/>
        <v>11.423</v>
      </c>
      <c r="I320" s="63">
        <f t="shared" si="40"/>
        <v>79.21856362173708</v>
      </c>
      <c r="J320" s="63">
        <f t="shared" si="41"/>
        <v>99.99737378866003</v>
      </c>
    </row>
    <row r="321" spans="1:10" s="16" customFormat="1" ht="15.75" outlineLevel="6">
      <c r="A321" s="4" t="s">
        <v>105</v>
      </c>
      <c r="B321" s="5" t="s">
        <v>19</v>
      </c>
      <c r="C321" s="5" t="s">
        <v>420</v>
      </c>
      <c r="D321" s="5" t="s">
        <v>106</v>
      </c>
      <c r="E321" s="5"/>
      <c r="F321" s="42">
        <f t="shared" si="47"/>
        <v>14.4196</v>
      </c>
      <c r="G321" s="42">
        <f t="shared" si="47"/>
        <v>11.4233</v>
      </c>
      <c r="H321" s="42">
        <f t="shared" si="47"/>
        <v>11.423</v>
      </c>
      <c r="I321" s="63">
        <f t="shared" si="40"/>
        <v>79.21856362173708</v>
      </c>
      <c r="J321" s="63">
        <f t="shared" si="41"/>
        <v>99.99737378866003</v>
      </c>
    </row>
    <row r="322" spans="1:10" s="16" customFormat="1" ht="15.75" outlineLevel="6">
      <c r="A322" s="26" t="s">
        <v>78</v>
      </c>
      <c r="B322" s="23" t="s">
        <v>19</v>
      </c>
      <c r="C322" s="23" t="s">
        <v>420</v>
      </c>
      <c r="D322" s="23" t="s">
        <v>79</v>
      </c>
      <c r="E322" s="23"/>
      <c r="F322" s="43">
        <v>14.4196</v>
      </c>
      <c r="G322" s="43">
        <v>11.4233</v>
      </c>
      <c r="H322" s="43">
        <v>11.423</v>
      </c>
      <c r="I322" s="63">
        <f t="shared" si="40"/>
        <v>79.21856362173708</v>
      </c>
      <c r="J322" s="63">
        <f t="shared" si="41"/>
        <v>99.99737378866003</v>
      </c>
    </row>
    <row r="323" spans="1:10" s="16" customFormat="1" ht="15.75" outlineLevel="6">
      <c r="A323" s="32" t="s">
        <v>40</v>
      </c>
      <c r="B323" s="21" t="s">
        <v>20</v>
      </c>
      <c r="C323" s="21" t="s">
        <v>210</v>
      </c>
      <c r="D323" s="21" t="s">
        <v>5</v>
      </c>
      <c r="E323" s="21"/>
      <c r="F323" s="70">
        <f>F324+F328</f>
        <v>482800.05460999993</v>
      </c>
      <c r="G323" s="70">
        <f>G324+G328</f>
        <v>510847.71865999995</v>
      </c>
      <c r="H323" s="70">
        <f>H324+H328</f>
        <v>507621.262</v>
      </c>
      <c r="I323" s="63">
        <f t="shared" si="40"/>
        <v>105.1410945696869</v>
      </c>
      <c r="J323" s="63">
        <f t="shared" si="41"/>
        <v>99.36841126187991</v>
      </c>
    </row>
    <row r="324" spans="1:10" s="16" customFormat="1" ht="31.5" outlineLevel="6">
      <c r="A324" s="14" t="s">
        <v>119</v>
      </c>
      <c r="B324" s="7" t="s">
        <v>20</v>
      </c>
      <c r="C324" s="7" t="s">
        <v>322</v>
      </c>
      <c r="D324" s="7" t="s">
        <v>5</v>
      </c>
      <c r="E324" s="7"/>
      <c r="F324" s="40">
        <f aca="true" t="shared" si="48" ref="F324:H326">F325</f>
        <v>0</v>
      </c>
      <c r="G324" s="40">
        <f t="shared" si="48"/>
        <v>354.47108</v>
      </c>
      <c r="H324" s="40">
        <f t="shared" si="48"/>
        <v>354.471</v>
      </c>
      <c r="I324" s="63">
        <v>0</v>
      </c>
      <c r="J324" s="63">
        <f t="shared" si="41"/>
        <v>99.99997743116307</v>
      </c>
    </row>
    <row r="325" spans="1:10" s="16" customFormat="1" ht="31.5" outlineLevel="6">
      <c r="A325" s="14" t="s">
        <v>121</v>
      </c>
      <c r="B325" s="7" t="s">
        <v>20</v>
      </c>
      <c r="C325" s="7" t="s">
        <v>322</v>
      </c>
      <c r="D325" s="7" t="s">
        <v>5</v>
      </c>
      <c r="E325" s="7"/>
      <c r="F325" s="40">
        <f t="shared" si="48"/>
        <v>0</v>
      </c>
      <c r="G325" s="40">
        <f t="shared" si="48"/>
        <v>354.47108</v>
      </c>
      <c r="H325" s="40">
        <f t="shared" si="48"/>
        <v>354.471</v>
      </c>
      <c r="I325" s="63">
        <v>0</v>
      </c>
      <c r="J325" s="63">
        <f t="shared" si="41"/>
        <v>99.99997743116307</v>
      </c>
    </row>
    <row r="326" spans="1:10" s="16" customFormat="1" ht="31.5" outlineLevel="6">
      <c r="A326" s="24" t="s">
        <v>377</v>
      </c>
      <c r="B326" s="13" t="s">
        <v>20</v>
      </c>
      <c r="C326" s="13" t="s">
        <v>378</v>
      </c>
      <c r="D326" s="13" t="s">
        <v>5</v>
      </c>
      <c r="E326" s="13"/>
      <c r="F326" s="41">
        <f t="shared" si="48"/>
        <v>0</v>
      </c>
      <c r="G326" s="41">
        <f t="shared" si="48"/>
        <v>354.47108</v>
      </c>
      <c r="H326" s="41">
        <f t="shared" si="48"/>
        <v>354.471</v>
      </c>
      <c r="I326" s="63">
        <v>0</v>
      </c>
      <c r="J326" s="63">
        <f t="shared" si="41"/>
        <v>99.99997743116307</v>
      </c>
    </row>
    <row r="327" spans="1:10" s="16" customFormat="1" ht="15.75" outlineLevel="6">
      <c r="A327" s="46" t="s">
        <v>78</v>
      </c>
      <c r="B327" s="45" t="s">
        <v>20</v>
      </c>
      <c r="C327" s="45" t="s">
        <v>378</v>
      </c>
      <c r="D327" s="45" t="s">
        <v>79</v>
      </c>
      <c r="E327" s="45"/>
      <c r="F327" s="57">
        <v>0</v>
      </c>
      <c r="G327" s="57">
        <v>354.47108</v>
      </c>
      <c r="H327" s="57">
        <v>354.471</v>
      </c>
      <c r="I327" s="63">
        <v>0</v>
      </c>
      <c r="J327" s="63">
        <f t="shared" si="41"/>
        <v>99.99997743116307</v>
      </c>
    </row>
    <row r="328" spans="1:10" s="16" customFormat="1" ht="15.75" outlineLevel="6">
      <c r="A328" s="9" t="s">
        <v>127</v>
      </c>
      <c r="B328" s="7" t="s">
        <v>20</v>
      </c>
      <c r="C328" s="7" t="s">
        <v>210</v>
      </c>
      <c r="D328" s="7" t="s">
        <v>5</v>
      </c>
      <c r="E328" s="8"/>
      <c r="F328" s="40">
        <f>F329+F366+F376+F358+F362</f>
        <v>482800.05460999993</v>
      </c>
      <c r="G328" s="40">
        <f>G329+G366+G376+G358+G362</f>
        <v>510493.24757999997</v>
      </c>
      <c r="H328" s="40">
        <f>H329+H366+H376+H358+H362</f>
        <v>507266.79099999997</v>
      </c>
      <c r="I328" s="63">
        <f t="shared" si="40"/>
        <v>105.06767473540657</v>
      </c>
      <c r="J328" s="63">
        <f t="shared" si="41"/>
        <v>99.36797272142284</v>
      </c>
    </row>
    <row r="329" spans="1:10" s="16" customFormat="1" ht="15.75" outlineLevel="6">
      <c r="A329" s="31" t="s">
        <v>190</v>
      </c>
      <c r="B329" s="7" t="s">
        <v>20</v>
      </c>
      <c r="C329" s="7" t="s">
        <v>220</v>
      </c>
      <c r="D329" s="7" t="s">
        <v>5</v>
      </c>
      <c r="E329" s="7"/>
      <c r="F329" s="40">
        <f>F330</f>
        <v>473983.52820999996</v>
      </c>
      <c r="G329" s="40">
        <f>G330</f>
        <v>501915.64228</v>
      </c>
      <c r="H329" s="40">
        <f>H330</f>
        <v>498764.18499999994</v>
      </c>
      <c r="I329" s="63">
        <f t="shared" si="40"/>
        <v>105.22816834660567</v>
      </c>
      <c r="J329" s="63">
        <f t="shared" si="41"/>
        <v>99.37211415334971</v>
      </c>
    </row>
    <row r="330" spans="1:10" s="16" customFormat="1" ht="15.75" outlineLevel="6">
      <c r="A330" s="15" t="s">
        <v>137</v>
      </c>
      <c r="B330" s="7" t="s">
        <v>20</v>
      </c>
      <c r="C330" s="7" t="s">
        <v>226</v>
      </c>
      <c r="D330" s="7" t="s">
        <v>5</v>
      </c>
      <c r="E330" s="8"/>
      <c r="F330" s="74">
        <f>F331+F334+F349+F337+F355+F346+F340+F352+F343</f>
        <v>473983.52820999996</v>
      </c>
      <c r="G330" s="74">
        <f>G331+G334+G349+G337+G355+G346+G340+G352+G343</f>
        <v>501915.64228</v>
      </c>
      <c r="H330" s="74">
        <f>H331+H334+H349+H337+H355+H346+H340+H352+H343</f>
        <v>498764.18499999994</v>
      </c>
      <c r="I330" s="63">
        <f t="shared" si="40"/>
        <v>105.22816834660567</v>
      </c>
      <c r="J330" s="63">
        <f t="shared" si="41"/>
        <v>99.37211415334971</v>
      </c>
    </row>
    <row r="331" spans="1:10" s="16" customFormat="1" ht="31.5" outlineLevel="6">
      <c r="A331" s="24" t="s">
        <v>135</v>
      </c>
      <c r="B331" s="13" t="s">
        <v>20</v>
      </c>
      <c r="C331" s="13" t="s">
        <v>227</v>
      </c>
      <c r="D331" s="13" t="s">
        <v>5</v>
      </c>
      <c r="E331" s="13"/>
      <c r="F331" s="71">
        <f aca="true" t="shared" si="49" ref="F331:H332">F332</f>
        <v>123198.7</v>
      </c>
      <c r="G331" s="71">
        <f t="shared" si="49"/>
        <v>135098.7</v>
      </c>
      <c r="H331" s="71">
        <f t="shared" si="49"/>
        <v>135098.7</v>
      </c>
      <c r="I331" s="63">
        <f t="shared" si="40"/>
        <v>109.65919283239191</v>
      </c>
      <c r="J331" s="63">
        <f t="shared" si="41"/>
        <v>100</v>
      </c>
    </row>
    <row r="332" spans="1:10" s="16" customFormat="1" ht="15.75" outlineLevel="6">
      <c r="A332" s="4" t="s">
        <v>105</v>
      </c>
      <c r="B332" s="5" t="s">
        <v>20</v>
      </c>
      <c r="C332" s="5" t="s">
        <v>227</v>
      </c>
      <c r="D332" s="5" t="s">
        <v>106</v>
      </c>
      <c r="E332" s="5"/>
      <c r="F332" s="72">
        <f t="shared" si="49"/>
        <v>123198.7</v>
      </c>
      <c r="G332" s="72">
        <f t="shared" si="49"/>
        <v>135098.7</v>
      </c>
      <c r="H332" s="72">
        <f t="shared" si="49"/>
        <v>135098.7</v>
      </c>
      <c r="I332" s="63">
        <f t="shared" si="40"/>
        <v>109.65919283239191</v>
      </c>
      <c r="J332" s="63">
        <f t="shared" si="41"/>
        <v>100</v>
      </c>
    </row>
    <row r="333" spans="1:10" s="16" customFormat="1" ht="47.25" outlineLevel="6">
      <c r="A333" s="26" t="s">
        <v>170</v>
      </c>
      <c r="B333" s="23" t="s">
        <v>20</v>
      </c>
      <c r="C333" s="23" t="s">
        <v>227</v>
      </c>
      <c r="D333" s="23" t="s">
        <v>77</v>
      </c>
      <c r="E333" s="23"/>
      <c r="F333" s="73">
        <v>123198.7</v>
      </c>
      <c r="G333" s="73">
        <v>135098.7</v>
      </c>
      <c r="H333" s="73">
        <v>135098.7</v>
      </c>
      <c r="I333" s="63">
        <f t="shared" si="40"/>
        <v>109.65919283239191</v>
      </c>
      <c r="J333" s="63">
        <f t="shared" si="41"/>
        <v>100</v>
      </c>
    </row>
    <row r="334" spans="1:10" s="16" customFormat="1" ht="31.5" outlineLevel="6">
      <c r="A334" s="30" t="s">
        <v>167</v>
      </c>
      <c r="B334" s="13" t="s">
        <v>20</v>
      </c>
      <c r="C334" s="13" t="s">
        <v>248</v>
      </c>
      <c r="D334" s="13" t="s">
        <v>5</v>
      </c>
      <c r="E334" s="13"/>
      <c r="F334" s="71">
        <f aca="true" t="shared" si="50" ref="F334:H335">F335</f>
        <v>3766.20021</v>
      </c>
      <c r="G334" s="71">
        <f t="shared" si="50"/>
        <v>24484.38428</v>
      </c>
      <c r="H334" s="71">
        <f t="shared" si="50"/>
        <v>24484.384</v>
      </c>
      <c r="I334" s="63">
        <f t="shared" si="40"/>
        <v>650.1084019641112</v>
      </c>
      <c r="J334" s="63">
        <f t="shared" si="41"/>
        <v>99.99999885641397</v>
      </c>
    </row>
    <row r="335" spans="1:10" s="16" customFormat="1" ht="15.75" outlineLevel="6">
      <c r="A335" s="4" t="s">
        <v>105</v>
      </c>
      <c r="B335" s="5" t="s">
        <v>20</v>
      </c>
      <c r="C335" s="5" t="s">
        <v>248</v>
      </c>
      <c r="D335" s="5" t="s">
        <v>106</v>
      </c>
      <c r="E335" s="5"/>
      <c r="F335" s="72">
        <f t="shared" si="50"/>
        <v>3766.20021</v>
      </c>
      <c r="G335" s="72">
        <f t="shared" si="50"/>
        <v>24484.38428</v>
      </c>
      <c r="H335" s="72">
        <f t="shared" si="50"/>
        <v>24484.384</v>
      </c>
      <c r="I335" s="63">
        <f t="shared" si="40"/>
        <v>650.1084019641112</v>
      </c>
      <c r="J335" s="63">
        <f t="shared" si="41"/>
        <v>99.99999885641397</v>
      </c>
    </row>
    <row r="336" spans="1:10" s="16" customFormat="1" ht="15.75" outlineLevel="6">
      <c r="A336" s="26" t="s">
        <v>78</v>
      </c>
      <c r="B336" s="23" t="s">
        <v>20</v>
      </c>
      <c r="C336" s="23" t="s">
        <v>248</v>
      </c>
      <c r="D336" s="23" t="s">
        <v>79</v>
      </c>
      <c r="E336" s="23"/>
      <c r="F336" s="73">
        <v>3766.20021</v>
      </c>
      <c r="G336" s="73">
        <v>24484.38428</v>
      </c>
      <c r="H336" s="73">
        <v>24484.384</v>
      </c>
      <c r="I336" s="63">
        <f t="shared" si="40"/>
        <v>650.1084019641112</v>
      </c>
      <c r="J336" s="63">
        <f t="shared" si="41"/>
        <v>99.99999885641397</v>
      </c>
    </row>
    <row r="337" spans="1:10" s="16" customFormat="1" ht="50.25" customHeight="1" outlineLevel="6">
      <c r="A337" s="24" t="s">
        <v>394</v>
      </c>
      <c r="B337" s="13" t="s">
        <v>20</v>
      </c>
      <c r="C337" s="13" t="s">
        <v>393</v>
      </c>
      <c r="D337" s="13" t="s">
        <v>5</v>
      </c>
      <c r="E337" s="13"/>
      <c r="F337" s="71">
        <f aca="true" t="shared" si="51" ref="F337:H338">F338</f>
        <v>26910</v>
      </c>
      <c r="G337" s="71">
        <f t="shared" si="51"/>
        <v>26910</v>
      </c>
      <c r="H337" s="71">
        <f t="shared" si="51"/>
        <v>23811.863</v>
      </c>
      <c r="I337" s="63">
        <f t="shared" si="40"/>
        <v>88.4870419918246</v>
      </c>
      <c r="J337" s="63">
        <f t="shared" si="41"/>
        <v>88.4870419918246</v>
      </c>
    </row>
    <row r="338" spans="1:10" s="16" customFormat="1" ht="15.75" outlineLevel="6">
      <c r="A338" s="4" t="s">
        <v>105</v>
      </c>
      <c r="B338" s="5" t="s">
        <v>20</v>
      </c>
      <c r="C338" s="5" t="s">
        <v>393</v>
      </c>
      <c r="D338" s="5" t="s">
        <v>106</v>
      </c>
      <c r="E338" s="5"/>
      <c r="F338" s="72">
        <f t="shared" si="51"/>
        <v>26910</v>
      </c>
      <c r="G338" s="72">
        <f t="shared" si="51"/>
        <v>26910</v>
      </c>
      <c r="H338" s="72">
        <f t="shared" si="51"/>
        <v>23811.863</v>
      </c>
      <c r="I338" s="63">
        <f t="shared" si="40"/>
        <v>88.4870419918246</v>
      </c>
      <c r="J338" s="63">
        <f t="shared" si="41"/>
        <v>88.4870419918246</v>
      </c>
    </row>
    <row r="339" spans="1:10" s="16" customFormat="1" ht="47.25" outlineLevel="6">
      <c r="A339" s="26" t="s">
        <v>170</v>
      </c>
      <c r="B339" s="23" t="s">
        <v>20</v>
      </c>
      <c r="C339" s="23" t="s">
        <v>393</v>
      </c>
      <c r="D339" s="23" t="s">
        <v>77</v>
      </c>
      <c r="E339" s="23"/>
      <c r="F339" s="73">
        <v>26910</v>
      </c>
      <c r="G339" s="73">
        <v>26910</v>
      </c>
      <c r="H339" s="73">
        <v>23811.863</v>
      </c>
      <c r="I339" s="63">
        <f t="shared" si="40"/>
        <v>88.4870419918246</v>
      </c>
      <c r="J339" s="63">
        <f t="shared" si="41"/>
        <v>88.4870419918246</v>
      </c>
    </row>
    <row r="340" spans="1:10" s="16" customFormat="1" ht="47.25" outlineLevel="6">
      <c r="A340" s="30" t="s">
        <v>460</v>
      </c>
      <c r="B340" s="13" t="s">
        <v>20</v>
      </c>
      <c r="C340" s="13" t="s">
        <v>461</v>
      </c>
      <c r="D340" s="13" t="s">
        <v>5</v>
      </c>
      <c r="E340" s="23"/>
      <c r="F340" s="71">
        <f aca="true" t="shared" si="52" ref="F340:H341">F341</f>
        <v>0</v>
      </c>
      <c r="G340" s="71">
        <f t="shared" si="52"/>
        <v>2970</v>
      </c>
      <c r="H340" s="71">
        <f t="shared" si="52"/>
        <v>2970</v>
      </c>
      <c r="I340" s="63">
        <v>0</v>
      </c>
      <c r="J340" s="63">
        <f aca="true" t="shared" si="53" ref="J340:J345">H340/G340*100</f>
        <v>100</v>
      </c>
    </row>
    <row r="341" spans="1:10" s="16" customFormat="1" ht="15.75" outlineLevel="6">
      <c r="A341" s="4" t="s">
        <v>105</v>
      </c>
      <c r="B341" s="5" t="s">
        <v>20</v>
      </c>
      <c r="C341" s="5" t="s">
        <v>461</v>
      </c>
      <c r="D341" s="5" t="s">
        <v>106</v>
      </c>
      <c r="E341" s="23"/>
      <c r="F341" s="72">
        <f t="shared" si="52"/>
        <v>0</v>
      </c>
      <c r="G341" s="72">
        <f t="shared" si="52"/>
        <v>2970</v>
      </c>
      <c r="H341" s="72">
        <f t="shared" si="52"/>
        <v>2970</v>
      </c>
      <c r="I341" s="63">
        <v>0</v>
      </c>
      <c r="J341" s="63">
        <f t="shared" si="53"/>
        <v>100</v>
      </c>
    </row>
    <row r="342" spans="1:10" s="16" customFormat="1" ht="15.75" outlineLevel="6">
      <c r="A342" s="50" t="s">
        <v>78</v>
      </c>
      <c r="B342" s="23" t="s">
        <v>20</v>
      </c>
      <c r="C342" s="47" t="s">
        <v>461</v>
      </c>
      <c r="D342" s="23" t="s">
        <v>79</v>
      </c>
      <c r="E342" s="23"/>
      <c r="F342" s="73">
        <v>0</v>
      </c>
      <c r="G342" s="73">
        <v>2970</v>
      </c>
      <c r="H342" s="73">
        <v>2970</v>
      </c>
      <c r="I342" s="63">
        <v>0</v>
      </c>
      <c r="J342" s="63">
        <f t="shared" si="53"/>
        <v>100</v>
      </c>
    </row>
    <row r="343" spans="1:10" s="16" customFormat="1" ht="47.25" outlineLevel="6">
      <c r="A343" s="30" t="s">
        <v>462</v>
      </c>
      <c r="B343" s="13" t="s">
        <v>20</v>
      </c>
      <c r="C343" s="13" t="s">
        <v>463</v>
      </c>
      <c r="D343" s="13" t="s">
        <v>5</v>
      </c>
      <c r="E343" s="23"/>
      <c r="F343" s="71">
        <f aca="true" t="shared" si="54" ref="F343:H344">F344</f>
        <v>0</v>
      </c>
      <c r="G343" s="71">
        <f t="shared" si="54"/>
        <v>30</v>
      </c>
      <c r="H343" s="71">
        <f t="shared" si="54"/>
        <v>30</v>
      </c>
      <c r="I343" s="63">
        <v>0</v>
      </c>
      <c r="J343" s="63">
        <f t="shared" si="53"/>
        <v>100</v>
      </c>
    </row>
    <row r="344" spans="1:10" s="16" customFormat="1" ht="15.75" outlineLevel="6">
      <c r="A344" s="4" t="s">
        <v>105</v>
      </c>
      <c r="B344" s="5" t="s">
        <v>20</v>
      </c>
      <c r="C344" s="5" t="s">
        <v>463</v>
      </c>
      <c r="D344" s="5" t="s">
        <v>106</v>
      </c>
      <c r="E344" s="23"/>
      <c r="F344" s="72">
        <f t="shared" si="54"/>
        <v>0</v>
      </c>
      <c r="G344" s="72">
        <f t="shared" si="54"/>
        <v>30</v>
      </c>
      <c r="H344" s="72">
        <f t="shared" si="54"/>
        <v>30</v>
      </c>
      <c r="I344" s="63">
        <v>0</v>
      </c>
      <c r="J344" s="63">
        <f t="shared" si="53"/>
        <v>100</v>
      </c>
    </row>
    <row r="345" spans="1:10" s="16" customFormat="1" ht="15.75" outlineLevel="6">
      <c r="A345" s="50" t="s">
        <v>78</v>
      </c>
      <c r="B345" s="23" t="s">
        <v>20</v>
      </c>
      <c r="C345" s="47" t="s">
        <v>463</v>
      </c>
      <c r="D345" s="23" t="s">
        <v>79</v>
      </c>
      <c r="E345" s="23"/>
      <c r="F345" s="73">
        <v>0</v>
      </c>
      <c r="G345" s="73">
        <v>30</v>
      </c>
      <c r="H345" s="73">
        <v>30</v>
      </c>
      <c r="I345" s="63">
        <v>0</v>
      </c>
      <c r="J345" s="63">
        <f t="shared" si="53"/>
        <v>100</v>
      </c>
    </row>
    <row r="346" spans="1:10" s="16" customFormat="1" ht="49.5" customHeight="1" outlineLevel="6">
      <c r="A346" s="30" t="s">
        <v>448</v>
      </c>
      <c r="B346" s="13" t="s">
        <v>20</v>
      </c>
      <c r="C346" s="13" t="s">
        <v>449</v>
      </c>
      <c r="D346" s="13" t="s">
        <v>5</v>
      </c>
      <c r="E346" s="13"/>
      <c r="F346" s="71">
        <f aca="true" t="shared" si="55" ref="F346:H347">F347</f>
        <v>0</v>
      </c>
      <c r="G346" s="71">
        <f t="shared" si="55"/>
        <v>0</v>
      </c>
      <c r="H346" s="71">
        <f t="shared" si="55"/>
        <v>0</v>
      </c>
      <c r="I346" s="63">
        <v>0</v>
      </c>
      <c r="J346" s="63">
        <v>0</v>
      </c>
    </row>
    <row r="347" spans="1:10" s="16" customFormat="1" ht="15.75" outlineLevel="6">
      <c r="A347" s="4" t="s">
        <v>105</v>
      </c>
      <c r="B347" s="5" t="s">
        <v>20</v>
      </c>
      <c r="C347" s="5" t="s">
        <v>449</v>
      </c>
      <c r="D347" s="5" t="s">
        <v>106</v>
      </c>
      <c r="E347" s="5"/>
      <c r="F347" s="72">
        <f t="shared" si="55"/>
        <v>0</v>
      </c>
      <c r="G347" s="72">
        <f t="shared" si="55"/>
        <v>0</v>
      </c>
      <c r="H347" s="72">
        <f t="shared" si="55"/>
        <v>0</v>
      </c>
      <c r="I347" s="63">
        <v>0</v>
      </c>
      <c r="J347" s="63">
        <v>0</v>
      </c>
    </row>
    <row r="348" spans="1:10" s="16" customFormat="1" ht="15.75" outlineLevel="6">
      <c r="A348" s="50" t="s">
        <v>78</v>
      </c>
      <c r="B348" s="23" t="s">
        <v>20</v>
      </c>
      <c r="C348" s="47" t="s">
        <v>449</v>
      </c>
      <c r="D348" s="23" t="s">
        <v>79</v>
      </c>
      <c r="E348" s="23"/>
      <c r="F348" s="73">
        <v>0</v>
      </c>
      <c r="G348" s="73">
        <v>0</v>
      </c>
      <c r="H348" s="73">
        <v>0</v>
      </c>
      <c r="I348" s="63">
        <v>0</v>
      </c>
      <c r="J348" s="63">
        <v>0</v>
      </c>
    </row>
    <row r="349" spans="1:10" s="16" customFormat="1" ht="51" customHeight="1" outlineLevel="6">
      <c r="A349" s="27" t="s">
        <v>139</v>
      </c>
      <c r="B349" s="13" t="s">
        <v>20</v>
      </c>
      <c r="C349" s="13" t="s">
        <v>228</v>
      </c>
      <c r="D349" s="13" t="s">
        <v>5</v>
      </c>
      <c r="E349" s="29"/>
      <c r="F349" s="71">
        <f aca="true" t="shared" si="56" ref="F349:H350">F350</f>
        <v>295260.578</v>
      </c>
      <c r="G349" s="71">
        <f t="shared" si="56"/>
        <v>287574.508</v>
      </c>
      <c r="H349" s="71">
        <f t="shared" si="56"/>
        <v>287574.508</v>
      </c>
      <c r="I349" s="63">
        <f t="shared" si="40"/>
        <v>97.39685194276088</v>
      </c>
      <c r="J349" s="63">
        <f t="shared" si="41"/>
        <v>100</v>
      </c>
    </row>
    <row r="350" spans="1:10" s="16" customFormat="1" ht="15.75" outlineLevel="6">
      <c r="A350" s="4" t="s">
        <v>105</v>
      </c>
      <c r="B350" s="5" t="s">
        <v>20</v>
      </c>
      <c r="C350" s="5" t="s">
        <v>228</v>
      </c>
      <c r="D350" s="5" t="s">
        <v>106</v>
      </c>
      <c r="E350" s="5"/>
      <c r="F350" s="72">
        <f t="shared" si="56"/>
        <v>295260.578</v>
      </c>
      <c r="G350" s="72">
        <f t="shared" si="56"/>
        <v>287574.508</v>
      </c>
      <c r="H350" s="72">
        <f t="shared" si="56"/>
        <v>287574.508</v>
      </c>
      <c r="I350" s="63">
        <f t="shared" si="40"/>
        <v>97.39685194276088</v>
      </c>
      <c r="J350" s="63">
        <f t="shared" si="41"/>
        <v>100</v>
      </c>
    </row>
    <row r="351" spans="1:10" s="16" customFormat="1" ht="47.25" outlineLevel="6">
      <c r="A351" s="26" t="s">
        <v>170</v>
      </c>
      <c r="B351" s="23" t="s">
        <v>20</v>
      </c>
      <c r="C351" s="23" t="s">
        <v>228</v>
      </c>
      <c r="D351" s="23" t="s">
        <v>77</v>
      </c>
      <c r="E351" s="23"/>
      <c r="F351" s="73">
        <v>295260.578</v>
      </c>
      <c r="G351" s="73">
        <v>287574.508</v>
      </c>
      <c r="H351" s="73">
        <v>287574.508</v>
      </c>
      <c r="I351" s="63">
        <f t="shared" si="40"/>
        <v>97.39685194276088</v>
      </c>
      <c r="J351" s="63">
        <f t="shared" si="41"/>
        <v>100</v>
      </c>
    </row>
    <row r="352" spans="1:10" s="16" customFormat="1" ht="47.25" outlineLevel="6">
      <c r="A352" s="27" t="s">
        <v>464</v>
      </c>
      <c r="B352" s="13" t="s">
        <v>20</v>
      </c>
      <c r="C352" s="13" t="s">
        <v>465</v>
      </c>
      <c r="D352" s="13" t="s">
        <v>5</v>
      </c>
      <c r="E352" s="29"/>
      <c r="F352" s="71">
        <f aca="true" t="shared" si="57" ref="F352:H353">F353</f>
        <v>0</v>
      </c>
      <c r="G352" s="71">
        <f t="shared" si="57"/>
        <v>6855.25</v>
      </c>
      <c r="H352" s="71">
        <f t="shared" si="57"/>
        <v>6801.93</v>
      </c>
      <c r="I352" s="63">
        <v>0</v>
      </c>
      <c r="J352" s="63">
        <f>H352/G352*100</f>
        <v>99.22220196199993</v>
      </c>
    </row>
    <row r="353" spans="1:10" s="16" customFormat="1" ht="15.75" outlineLevel="6">
      <c r="A353" s="4" t="s">
        <v>105</v>
      </c>
      <c r="B353" s="5" t="s">
        <v>20</v>
      </c>
      <c r="C353" s="5" t="s">
        <v>465</v>
      </c>
      <c r="D353" s="5" t="s">
        <v>106</v>
      </c>
      <c r="E353" s="5"/>
      <c r="F353" s="72">
        <f t="shared" si="57"/>
        <v>0</v>
      </c>
      <c r="G353" s="72">
        <f t="shared" si="57"/>
        <v>6855.25</v>
      </c>
      <c r="H353" s="72">
        <f t="shared" si="57"/>
        <v>6801.93</v>
      </c>
      <c r="I353" s="63">
        <v>0</v>
      </c>
      <c r="J353" s="63">
        <f>H353/G353*100</f>
        <v>99.22220196199993</v>
      </c>
    </row>
    <row r="354" spans="1:10" s="16" customFormat="1" ht="47.25" outlineLevel="6">
      <c r="A354" s="26" t="s">
        <v>170</v>
      </c>
      <c r="B354" s="23" t="s">
        <v>20</v>
      </c>
      <c r="C354" s="23" t="s">
        <v>465</v>
      </c>
      <c r="D354" s="23" t="s">
        <v>77</v>
      </c>
      <c r="E354" s="23"/>
      <c r="F354" s="73">
        <v>0</v>
      </c>
      <c r="G354" s="73">
        <v>6855.25</v>
      </c>
      <c r="H354" s="73">
        <v>6801.93</v>
      </c>
      <c r="I354" s="63">
        <v>0</v>
      </c>
      <c r="J354" s="63">
        <f>H354/G354*100</f>
        <v>99.22220196199993</v>
      </c>
    </row>
    <row r="355" spans="1:10" s="16" customFormat="1" ht="62.25" customHeight="1" outlineLevel="6">
      <c r="A355" s="30" t="s">
        <v>396</v>
      </c>
      <c r="B355" s="13" t="s">
        <v>20</v>
      </c>
      <c r="C355" s="13" t="s">
        <v>395</v>
      </c>
      <c r="D355" s="13" t="s">
        <v>5</v>
      </c>
      <c r="E355" s="13"/>
      <c r="F355" s="71">
        <f aca="true" t="shared" si="58" ref="F355:H356">F356</f>
        <v>24848.05</v>
      </c>
      <c r="G355" s="71">
        <f t="shared" si="58"/>
        <v>17992.8</v>
      </c>
      <c r="H355" s="71">
        <f t="shared" si="58"/>
        <v>17992.8</v>
      </c>
      <c r="I355" s="63">
        <f t="shared" si="40"/>
        <v>72.41131597851744</v>
      </c>
      <c r="J355" s="63">
        <f t="shared" si="41"/>
        <v>100</v>
      </c>
    </row>
    <row r="356" spans="1:10" s="16" customFormat="1" ht="15.75" outlineLevel="6">
      <c r="A356" s="4" t="s">
        <v>105</v>
      </c>
      <c r="B356" s="5" t="s">
        <v>20</v>
      </c>
      <c r="C356" s="5" t="s">
        <v>395</v>
      </c>
      <c r="D356" s="5" t="s">
        <v>106</v>
      </c>
      <c r="E356" s="5"/>
      <c r="F356" s="72">
        <f t="shared" si="58"/>
        <v>24848.05</v>
      </c>
      <c r="G356" s="72">
        <f t="shared" si="58"/>
        <v>17992.8</v>
      </c>
      <c r="H356" s="72">
        <f t="shared" si="58"/>
        <v>17992.8</v>
      </c>
      <c r="I356" s="63">
        <f aca="true" t="shared" si="59" ref="I356:I431">H356/F356*100</f>
        <v>72.41131597851744</v>
      </c>
      <c r="J356" s="63">
        <f aca="true" t="shared" si="60" ref="J356:J430">H356/G356*100</f>
        <v>100</v>
      </c>
    </row>
    <row r="357" spans="1:10" s="16" customFormat="1" ht="47.25" outlineLevel="6">
      <c r="A357" s="26" t="s">
        <v>170</v>
      </c>
      <c r="B357" s="23" t="s">
        <v>20</v>
      </c>
      <c r="C357" s="23" t="s">
        <v>395</v>
      </c>
      <c r="D357" s="23" t="s">
        <v>77</v>
      </c>
      <c r="E357" s="23"/>
      <c r="F357" s="73">
        <v>24848.05</v>
      </c>
      <c r="G357" s="73">
        <v>17992.8</v>
      </c>
      <c r="H357" s="73">
        <v>17992.8</v>
      </c>
      <c r="I357" s="63">
        <f t="shared" si="59"/>
        <v>72.41131597851744</v>
      </c>
      <c r="J357" s="63">
        <f t="shared" si="60"/>
        <v>100</v>
      </c>
    </row>
    <row r="358" spans="1:10" s="16" customFormat="1" ht="47.25" outlineLevel="6">
      <c r="A358" s="31" t="s">
        <v>466</v>
      </c>
      <c r="B358" s="7" t="s">
        <v>20</v>
      </c>
      <c r="C358" s="7" t="s">
        <v>212</v>
      </c>
      <c r="D358" s="7" t="s">
        <v>5</v>
      </c>
      <c r="E358" s="8"/>
      <c r="F358" s="40">
        <f>F359</f>
        <v>0</v>
      </c>
      <c r="G358" s="40">
        <f>G359</f>
        <v>29.991</v>
      </c>
      <c r="H358" s="40">
        <f>H359</f>
        <v>29.991</v>
      </c>
      <c r="I358" s="63">
        <v>0</v>
      </c>
      <c r="J358" s="63">
        <f aca="true" t="shared" si="61" ref="J358:J365">H358/G358*100</f>
        <v>100</v>
      </c>
    </row>
    <row r="359" spans="1:10" s="16" customFormat="1" ht="47.25" outlineLevel="6">
      <c r="A359" s="30" t="s">
        <v>467</v>
      </c>
      <c r="B359" s="13" t="s">
        <v>20</v>
      </c>
      <c r="C359" s="13" t="s">
        <v>387</v>
      </c>
      <c r="D359" s="13" t="s">
        <v>5</v>
      </c>
      <c r="E359" s="13"/>
      <c r="F359" s="71">
        <f aca="true" t="shared" si="62" ref="F359:H360">F360</f>
        <v>0</v>
      </c>
      <c r="G359" s="71">
        <f t="shared" si="62"/>
        <v>29.991</v>
      </c>
      <c r="H359" s="71">
        <f t="shared" si="62"/>
        <v>29.991</v>
      </c>
      <c r="I359" s="63">
        <v>0</v>
      </c>
      <c r="J359" s="63">
        <f t="shared" si="61"/>
        <v>100</v>
      </c>
    </row>
    <row r="360" spans="1:10" s="16" customFormat="1" ht="15.75" outlineLevel="6">
      <c r="A360" s="4" t="s">
        <v>105</v>
      </c>
      <c r="B360" s="5" t="s">
        <v>20</v>
      </c>
      <c r="C360" s="5" t="s">
        <v>387</v>
      </c>
      <c r="D360" s="5" t="s">
        <v>106</v>
      </c>
      <c r="E360" s="5"/>
      <c r="F360" s="72">
        <f t="shared" si="62"/>
        <v>0</v>
      </c>
      <c r="G360" s="72">
        <f t="shared" si="62"/>
        <v>29.991</v>
      </c>
      <c r="H360" s="72">
        <f t="shared" si="62"/>
        <v>29.991</v>
      </c>
      <c r="I360" s="63">
        <v>0</v>
      </c>
      <c r="J360" s="63">
        <f t="shared" si="61"/>
        <v>100</v>
      </c>
    </row>
    <row r="361" spans="1:10" s="16" customFormat="1" ht="15.75" outlineLevel="6">
      <c r="A361" s="50" t="s">
        <v>78</v>
      </c>
      <c r="B361" s="23" t="s">
        <v>20</v>
      </c>
      <c r="C361" s="23" t="s">
        <v>387</v>
      </c>
      <c r="D361" s="23" t="s">
        <v>79</v>
      </c>
      <c r="E361" s="23"/>
      <c r="F361" s="73">
        <v>0</v>
      </c>
      <c r="G361" s="73">
        <v>29.991</v>
      </c>
      <c r="H361" s="73">
        <v>29.991</v>
      </c>
      <c r="I361" s="63">
        <v>0</v>
      </c>
      <c r="J361" s="63">
        <f t="shared" si="61"/>
        <v>100</v>
      </c>
    </row>
    <row r="362" spans="1:10" s="16" customFormat="1" ht="31.5" outlineLevel="6">
      <c r="A362" s="31" t="s">
        <v>468</v>
      </c>
      <c r="B362" s="7" t="s">
        <v>20</v>
      </c>
      <c r="C362" s="7" t="s">
        <v>397</v>
      </c>
      <c r="D362" s="7" t="s">
        <v>5</v>
      </c>
      <c r="E362" s="8"/>
      <c r="F362" s="40">
        <f>F363</f>
        <v>0</v>
      </c>
      <c r="G362" s="40">
        <f>G363</f>
        <v>9.9975</v>
      </c>
      <c r="H362" s="40">
        <f>H363</f>
        <v>9.998</v>
      </c>
      <c r="I362" s="63">
        <v>0</v>
      </c>
      <c r="J362" s="63">
        <f t="shared" si="61"/>
        <v>100.00500125031257</v>
      </c>
    </row>
    <row r="363" spans="1:10" s="16" customFormat="1" ht="31.5" outlineLevel="6">
      <c r="A363" s="30" t="s">
        <v>430</v>
      </c>
      <c r="B363" s="13" t="s">
        <v>20</v>
      </c>
      <c r="C363" s="13" t="s">
        <v>428</v>
      </c>
      <c r="D363" s="13" t="s">
        <v>5</v>
      </c>
      <c r="E363" s="13"/>
      <c r="F363" s="71">
        <f aca="true" t="shared" si="63" ref="F363:H364">F364</f>
        <v>0</v>
      </c>
      <c r="G363" s="71">
        <f t="shared" si="63"/>
        <v>9.9975</v>
      </c>
      <c r="H363" s="71">
        <f t="shared" si="63"/>
        <v>9.998</v>
      </c>
      <c r="I363" s="63">
        <v>0</v>
      </c>
      <c r="J363" s="63">
        <f t="shared" si="61"/>
        <v>100.00500125031257</v>
      </c>
    </row>
    <row r="364" spans="1:10" s="16" customFormat="1" ht="15.75" outlineLevel="6">
      <c r="A364" s="4" t="s">
        <v>105</v>
      </c>
      <c r="B364" s="5" t="s">
        <v>20</v>
      </c>
      <c r="C364" s="5" t="s">
        <v>428</v>
      </c>
      <c r="D364" s="5" t="s">
        <v>106</v>
      </c>
      <c r="E364" s="5"/>
      <c r="F364" s="72">
        <f t="shared" si="63"/>
        <v>0</v>
      </c>
      <c r="G364" s="72">
        <f t="shared" si="63"/>
        <v>9.9975</v>
      </c>
      <c r="H364" s="72">
        <f t="shared" si="63"/>
        <v>9.998</v>
      </c>
      <c r="I364" s="63">
        <v>0</v>
      </c>
      <c r="J364" s="63">
        <f t="shared" si="61"/>
        <v>100.00500125031257</v>
      </c>
    </row>
    <row r="365" spans="1:10" s="16" customFormat="1" ht="15.75" outlineLevel="6">
      <c r="A365" s="50" t="s">
        <v>78</v>
      </c>
      <c r="B365" s="23" t="s">
        <v>20</v>
      </c>
      <c r="C365" s="23" t="s">
        <v>428</v>
      </c>
      <c r="D365" s="23" t="s">
        <v>79</v>
      </c>
      <c r="E365" s="23"/>
      <c r="F365" s="73">
        <v>0</v>
      </c>
      <c r="G365" s="73">
        <v>9.9975</v>
      </c>
      <c r="H365" s="73">
        <v>9.998</v>
      </c>
      <c r="I365" s="63">
        <v>0</v>
      </c>
      <c r="J365" s="63">
        <f t="shared" si="61"/>
        <v>100.00500125031257</v>
      </c>
    </row>
    <row r="366" spans="1:10" s="16" customFormat="1" ht="31.5" outlineLevel="6">
      <c r="A366" s="31" t="s">
        <v>417</v>
      </c>
      <c r="B366" s="7" t="s">
        <v>20</v>
      </c>
      <c r="C366" s="7" t="s">
        <v>412</v>
      </c>
      <c r="D366" s="7" t="s">
        <v>5</v>
      </c>
      <c r="E366" s="8"/>
      <c r="F366" s="40">
        <f>F367+F370+F373</f>
        <v>8796.526399999999</v>
      </c>
      <c r="G366" s="40">
        <f>G367+G370+G373</f>
        <v>8487.6168</v>
      </c>
      <c r="H366" s="40">
        <f>H367+H370+H373</f>
        <v>8412.617</v>
      </c>
      <c r="I366" s="63">
        <f t="shared" si="59"/>
        <v>95.63567046192234</v>
      </c>
      <c r="J366" s="63">
        <f t="shared" si="60"/>
        <v>99.11636208646932</v>
      </c>
    </row>
    <row r="367" spans="1:10" s="16" customFormat="1" ht="47.25" outlineLevel="6">
      <c r="A367" s="30" t="s">
        <v>295</v>
      </c>
      <c r="B367" s="13" t="s">
        <v>20</v>
      </c>
      <c r="C367" s="13" t="s">
        <v>422</v>
      </c>
      <c r="D367" s="13" t="s">
        <v>5</v>
      </c>
      <c r="E367" s="13"/>
      <c r="F367" s="71">
        <f aca="true" t="shared" si="64" ref="F367:H368">F368</f>
        <v>4786.19</v>
      </c>
      <c r="G367" s="71">
        <f t="shared" si="64"/>
        <v>4020.3996</v>
      </c>
      <c r="H367" s="71">
        <f t="shared" si="64"/>
        <v>4020.4</v>
      </c>
      <c r="I367" s="63">
        <f t="shared" si="59"/>
        <v>84.00000835737822</v>
      </c>
      <c r="J367" s="63">
        <f t="shared" si="60"/>
        <v>100.00000994925978</v>
      </c>
    </row>
    <row r="368" spans="1:10" s="16" customFormat="1" ht="15.75" outlineLevel="6">
      <c r="A368" s="4" t="s">
        <v>105</v>
      </c>
      <c r="B368" s="5" t="s">
        <v>20</v>
      </c>
      <c r="C368" s="5" t="s">
        <v>422</v>
      </c>
      <c r="D368" s="5" t="s">
        <v>106</v>
      </c>
      <c r="E368" s="5"/>
      <c r="F368" s="72">
        <f t="shared" si="64"/>
        <v>4786.19</v>
      </c>
      <c r="G368" s="72">
        <f t="shared" si="64"/>
        <v>4020.3996</v>
      </c>
      <c r="H368" s="72">
        <f t="shared" si="64"/>
        <v>4020.4</v>
      </c>
      <c r="I368" s="63">
        <f t="shared" si="59"/>
        <v>84.00000835737822</v>
      </c>
      <c r="J368" s="63">
        <f t="shared" si="60"/>
        <v>100.00000994925978</v>
      </c>
    </row>
    <row r="369" spans="1:10" s="16" customFormat="1" ht="15.75" outlineLevel="6">
      <c r="A369" s="50" t="s">
        <v>78</v>
      </c>
      <c r="B369" s="23" t="s">
        <v>20</v>
      </c>
      <c r="C369" s="23" t="s">
        <v>422</v>
      </c>
      <c r="D369" s="23" t="s">
        <v>79</v>
      </c>
      <c r="E369" s="23"/>
      <c r="F369" s="73">
        <v>4786.19</v>
      </c>
      <c r="G369" s="73">
        <v>4020.3996</v>
      </c>
      <c r="H369" s="73">
        <v>4020.4</v>
      </c>
      <c r="I369" s="63">
        <f t="shared" si="59"/>
        <v>84.00000835737822</v>
      </c>
      <c r="J369" s="63">
        <f t="shared" si="60"/>
        <v>100.00000994925978</v>
      </c>
    </row>
    <row r="370" spans="1:10" s="16" customFormat="1" ht="47.25" outlineLevel="6">
      <c r="A370" s="30" t="s">
        <v>284</v>
      </c>
      <c r="B370" s="13" t="s">
        <v>20</v>
      </c>
      <c r="C370" s="13" t="s">
        <v>423</v>
      </c>
      <c r="D370" s="13" t="s">
        <v>5</v>
      </c>
      <c r="E370" s="13"/>
      <c r="F370" s="71">
        <f aca="true" t="shared" si="65" ref="F370:H371">F371</f>
        <v>2394.88317</v>
      </c>
      <c r="G370" s="71">
        <f t="shared" si="65"/>
        <v>2394.88317</v>
      </c>
      <c r="H370" s="71">
        <f t="shared" si="65"/>
        <v>2394.883</v>
      </c>
      <c r="I370" s="63">
        <f t="shared" si="59"/>
        <v>99.99999290153264</v>
      </c>
      <c r="J370" s="63">
        <f t="shared" si="60"/>
        <v>99.99999290153264</v>
      </c>
    </row>
    <row r="371" spans="1:10" s="16" customFormat="1" ht="15.75" outlineLevel="6">
      <c r="A371" s="4" t="s">
        <v>105</v>
      </c>
      <c r="B371" s="5" t="s">
        <v>20</v>
      </c>
      <c r="C371" s="5" t="s">
        <v>423</v>
      </c>
      <c r="D371" s="5" t="s">
        <v>106</v>
      </c>
      <c r="E371" s="5"/>
      <c r="F371" s="72">
        <f t="shared" si="65"/>
        <v>2394.88317</v>
      </c>
      <c r="G371" s="72">
        <f t="shared" si="65"/>
        <v>2394.88317</v>
      </c>
      <c r="H371" s="72">
        <f t="shared" si="65"/>
        <v>2394.883</v>
      </c>
      <c r="I371" s="63">
        <f t="shared" si="59"/>
        <v>99.99999290153264</v>
      </c>
      <c r="J371" s="63">
        <f t="shared" si="60"/>
        <v>99.99999290153264</v>
      </c>
    </row>
    <row r="372" spans="1:10" s="16" customFormat="1" ht="15.75" outlineLevel="6">
      <c r="A372" s="50" t="s">
        <v>78</v>
      </c>
      <c r="B372" s="23" t="s">
        <v>20</v>
      </c>
      <c r="C372" s="23" t="s">
        <v>423</v>
      </c>
      <c r="D372" s="23" t="s">
        <v>79</v>
      </c>
      <c r="E372" s="23"/>
      <c r="F372" s="73">
        <v>2394.88317</v>
      </c>
      <c r="G372" s="73">
        <v>2394.88317</v>
      </c>
      <c r="H372" s="73">
        <v>2394.883</v>
      </c>
      <c r="I372" s="63">
        <f t="shared" si="59"/>
        <v>99.99999290153264</v>
      </c>
      <c r="J372" s="63">
        <f t="shared" si="60"/>
        <v>99.99999290153264</v>
      </c>
    </row>
    <row r="373" spans="1:10" s="16" customFormat="1" ht="47.25" outlineLevel="6">
      <c r="A373" s="30" t="s">
        <v>278</v>
      </c>
      <c r="B373" s="13" t="s">
        <v>20</v>
      </c>
      <c r="C373" s="13" t="s">
        <v>424</v>
      </c>
      <c r="D373" s="13" t="s">
        <v>5</v>
      </c>
      <c r="E373" s="13"/>
      <c r="F373" s="71">
        <f aca="true" t="shared" si="66" ref="F373:H374">F374</f>
        <v>1615.45323</v>
      </c>
      <c r="G373" s="71">
        <f t="shared" si="66"/>
        <v>2072.33403</v>
      </c>
      <c r="H373" s="71">
        <f t="shared" si="66"/>
        <v>1997.334</v>
      </c>
      <c r="I373" s="63">
        <f t="shared" si="59"/>
        <v>123.63923404950572</v>
      </c>
      <c r="J373" s="63">
        <f t="shared" si="60"/>
        <v>96.38089087404505</v>
      </c>
    </row>
    <row r="374" spans="1:10" s="16" customFormat="1" ht="15.75" outlineLevel="6">
      <c r="A374" s="4" t="s">
        <v>105</v>
      </c>
      <c r="B374" s="5" t="s">
        <v>20</v>
      </c>
      <c r="C374" s="5" t="s">
        <v>424</v>
      </c>
      <c r="D374" s="5" t="s">
        <v>106</v>
      </c>
      <c r="E374" s="5"/>
      <c r="F374" s="72">
        <f t="shared" si="66"/>
        <v>1615.45323</v>
      </c>
      <c r="G374" s="72">
        <f t="shared" si="66"/>
        <v>2072.33403</v>
      </c>
      <c r="H374" s="72">
        <f t="shared" si="66"/>
        <v>1997.334</v>
      </c>
      <c r="I374" s="63">
        <f t="shared" si="59"/>
        <v>123.63923404950572</v>
      </c>
      <c r="J374" s="63">
        <f t="shared" si="60"/>
        <v>96.38089087404505</v>
      </c>
    </row>
    <row r="375" spans="1:10" s="16" customFormat="1" ht="15.75" outlineLevel="6">
      <c r="A375" s="26" t="s">
        <v>78</v>
      </c>
      <c r="B375" s="23" t="s">
        <v>20</v>
      </c>
      <c r="C375" s="23" t="s">
        <v>424</v>
      </c>
      <c r="D375" s="23" t="s">
        <v>79</v>
      </c>
      <c r="E375" s="23"/>
      <c r="F375" s="73">
        <v>1615.45323</v>
      </c>
      <c r="G375" s="73">
        <v>2072.33403</v>
      </c>
      <c r="H375" s="73">
        <v>1997.334</v>
      </c>
      <c r="I375" s="63">
        <f t="shared" si="59"/>
        <v>123.63923404950572</v>
      </c>
      <c r="J375" s="63">
        <f t="shared" si="60"/>
        <v>96.38089087404505</v>
      </c>
    </row>
    <row r="376" spans="1:10" s="16" customFormat="1" ht="31.5" outlineLevel="6">
      <c r="A376" s="31" t="s">
        <v>286</v>
      </c>
      <c r="B376" s="7" t="s">
        <v>20</v>
      </c>
      <c r="C376" s="7" t="s">
        <v>261</v>
      </c>
      <c r="D376" s="7" t="s">
        <v>5</v>
      </c>
      <c r="E376" s="7"/>
      <c r="F376" s="40">
        <f aca="true" t="shared" si="67" ref="F376:H377">F377</f>
        <v>20</v>
      </c>
      <c r="G376" s="40">
        <f t="shared" si="67"/>
        <v>50</v>
      </c>
      <c r="H376" s="40">
        <f t="shared" si="67"/>
        <v>50</v>
      </c>
      <c r="I376" s="63">
        <f t="shared" si="59"/>
        <v>250</v>
      </c>
      <c r="J376" s="63">
        <f t="shared" si="60"/>
        <v>100</v>
      </c>
    </row>
    <row r="377" spans="1:10" s="16" customFormat="1" ht="18.75" outlineLevel="6">
      <c r="A377" s="4" t="s">
        <v>105</v>
      </c>
      <c r="B377" s="5" t="s">
        <v>20</v>
      </c>
      <c r="C377" s="5" t="s">
        <v>367</v>
      </c>
      <c r="D377" s="5" t="s">
        <v>106</v>
      </c>
      <c r="E377" s="33"/>
      <c r="F377" s="42">
        <f t="shared" si="67"/>
        <v>20</v>
      </c>
      <c r="G377" s="42">
        <f t="shared" si="67"/>
        <v>50</v>
      </c>
      <c r="H377" s="42">
        <f t="shared" si="67"/>
        <v>50</v>
      </c>
      <c r="I377" s="63">
        <f t="shared" si="59"/>
        <v>250</v>
      </c>
      <c r="J377" s="63">
        <f t="shared" si="60"/>
        <v>100</v>
      </c>
    </row>
    <row r="378" spans="1:10" s="16" customFormat="1" ht="18.75" outlineLevel="6">
      <c r="A378" s="26" t="s">
        <v>78</v>
      </c>
      <c r="B378" s="23" t="s">
        <v>20</v>
      </c>
      <c r="C378" s="23" t="s">
        <v>367</v>
      </c>
      <c r="D378" s="23" t="s">
        <v>79</v>
      </c>
      <c r="E378" s="34"/>
      <c r="F378" s="43">
        <v>20</v>
      </c>
      <c r="G378" s="43">
        <v>50</v>
      </c>
      <c r="H378" s="43">
        <v>50</v>
      </c>
      <c r="I378" s="63">
        <f t="shared" si="59"/>
        <v>250</v>
      </c>
      <c r="J378" s="63">
        <f t="shared" si="60"/>
        <v>100</v>
      </c>
    </row>
    <row r="379" spans="1:10" s="16" customFormat="1" ht="15.75" outlineLevel="6">
      <c r="A379" s="32" t="s">
        <v>270</v>
      </c>
      <c r="B379" s="21" t="s">
        <v>271</v>
      </c>
      <c r="C379" s="21" t="s">
        <v>210</v>
      </c>
      <c r="D379" s="21" t="s">
        <v>5</v>
      </c>
      <c r="E379" s="21"/>
      <c r="F379" s="70">
        <f>F384+F398+F380+F394</f>
        <v>50262.399999999994</v>
      </c>
      <c r="G379" s="70">
        <f>G384+G398+G380+G394</f>
        <v>57745.12655</v>
      </c>
      <c r="H379" s="70">
        <f>H384+H398+H380+H394</f>
        <v>57740.501</v>
      </c>
      <c r="I379" s="63">
        <f t="shared" si="59"/>
        <v>114.87812161775007</v>
      </c>
      <c r="J379" s="63">
        <f t="shared" si="60"/>
        <v>99.99198971363236</v>
      </c>
    </row>
    <row r="380" spans="1:10" s="16" customFormat="1" ht="31.5" outlineLevel="6">
      <c r="A380" s="14" t="s">
        <v>119</v>
      </c>
      <c r="B380" s="7" t="s">
        <v>271</v>
      </c>
      <c r="C380" s="7" t="s">
        <v>322</v>
      </c>
      <c r="D380" s="7" t="s">
        <v>5</v>
      </c>
      <c r="E380" s="7"/>
      <c r="F380" s="40">
        <f aca="true" t="shared" si="68" ref="F380:H382">F381</f>
        <v>0</v>
      </c>
      <c r="G380" s="40">
        <f t="shared" si="68"/>
        <v>86.27498</v>
      </c>
      <c r="H380" s="40">
        <f t="shared" si="68"/>
        <v>86.275</v>
      </c>
      <c r="I380" s="63">
        <v>0</v>
      </c>
      <c r="J380" s="63">
        <f t="shared" si="60"/>
        <v>100.00002318169186</v>
      </c>
    </row>
    <row r="381" spans="1:10" s="16" customFormat="1" ht="31.5" outlineLevel="6">
      <c r="A381" s="14" t="s">
        <v>121</v>
      </c>
      <c r="B381" s="7" t="s">
        <v>271</v>
      </c>
      <c r="C381" s="7" t="s">
        <v>322</v>
      </c>
      <c r="D381" s="7" t="s">
        <v>5</v>
      </c>
      <c r="E381" s="7"/>
      <c r="F381" s="40">
        <f t="shared" si="68"/>
        <v>0</v>
      </c>
      <c r="G381" s="40">
        <f t="shared" si="68"/>
        <v>86.27498</v>
      </c>
      <c r="H381" s="40">
        <f t="shared" si="68"/>
        <v>86.275</v>
      </c>
      <c r="I381" s="63">
        <v>0</v>
      </c>
      <c r="J381" s="63">
        <f t="shared" si="60"/>
        <v>100.00002318169186</v>
      </c>
    </row>
    <row r="382" spans="1:10" s="16" customFormat="1" ht="31.5" outlineLevel="6">
      <c r="A382" s="24" t="s">
        <v>377</v>
      </c>
      <c r="B382" s="13" t="s">
        <v>271</v>
      </c>
      <c r="C382" s="13" t="s">
        <v>378</v>
      </c>
      <c r="D382" s="13" t="s">
        <v>5</v>
      </c>
      <c r="E382" s="13"/>
      <c r="F382" s="41">
        <f t="shared" si="68"/>
        <v>0</v>
      </c>
      <c r="G382" s="41">
        <f t="shared" si="68"/>
        <v>86.27498</v>
      </c>
      <c r="H382" s="41">
        <f t="shared" si="68"/>
        <v>86.275</v>
      </c>
      <c r="I382" s="63">
        <v>0</v>
      </c>
      <c r="J382" s="63">
        <f t="shared" si="60"/>
        <v>100.00002318169186</v>
      </c>
    </row>
    <row r="383" spans="1:10" s="16" customFormat="1" ht="15.75" outlineLevel="6">
      <c r="A383" s="46" t="s">
        <v>78</v>
      </c>
      <c r="B383" s="45" t="s">
        <v>271</v>
      </c>
      <c r="C383" s="45" t="s">
        <v>378</v>
      </c>
      <c r="D383" s="45" t="s">
        <v>79</v>
      </c>
      <c r="E383" s="45"/>
      <c r="F383" s="57">
        <v>0</v>
      </c>
      <c r="G383" s="57">
        <v>86.27498</v>
      </c>
      <c r="H383" s="57">
        <v>86.275</v>
      </c>
      <c r="I383" s="63">
        <v>0</v>
      </c>
      <c r="J383" s="63">
        <f t="shared" si="60"/>
        <v>100.00002318169186</v>
      </c>
    </row>
    <row r="384" spans="1:10" s="16" customFormat="1" ht="15.75" outlineLevel="6">
      <c r="A384" s="31" t="s">
        <v>190</v>
      </c>
      <c r="B384" s="7" t="s">
        <v>271</v>
      </c>
      <c r="C384" s="7" t="s">
        <v>220</v>
      </c>
      <c r="D384" s="7" t="s">
        <v>5</v>
      </c>
      <c r="E384" s="7"/>
      <c r="F384" s="40">
        <f>F385+F390</f>
        <v>33479.2</v>
      </c>
      <c r="G384" s="40">
        <f>G385+G390</f>
        <v>35831.841159999996</v>
      </c>
      <c r="H384" s="40">
        <f>H385+H390</f>
        <v>35831.54</v>
      </c>
      <c r="I384" s="63">
        <f t="shared" si="59"/>
        <v>107.02627302922411</v>
      </c>
      <c r="J384" s="63">
        <f t="shared" si="60"/>
        <v>99.99915951848901</v>
      </c>
    </row>
    <row r="385" spans="1:10" s="16" customFormat="1" ht="31.5" outlineLevel="6">
      <c r="A385" s="9" t="s">
        <v>160</v>
      </c>
      <c r="B385" s="7" t="s">
        <v>271</v>
      </c>
      <c r="C385" s="7" t="s">
        <v>229</v>
      </c>
      <c r="D385" s="7" t="s">
        <v>5</v>
      </c>
      <c r="E385" s="7"/>
      <c r="F385" s="74">
        <f aca="true" t="shared" si="69" ref="F385:H386">F386</f>
        <v>33479.2</v>
      </c>
      <c r="G385" s="74">
        <f t="shared" si="69"/>
        <v>35750.05297</v>
      </c>
      <c r="H385" s="74">
        <f t="shared" si="69"/>
        <v>35750.053</v>
      </c>
      <c r="I385" s="63">
        <f t="shared" si="59"/>
        <v>106.78287712968053</v>
      </c>
      <c r="J385" s="63">
        <f t="shared" si="60"/>
        <v>100.00000008391596</v>
      </c>
    </row>
    <row r="386" spans="1:10" s="16" customFormat="1" ht="31.5" outlineLevel="6">
      <c r="A386" s="24" t="s">
        <v>161</v>
      </c>
      <c r="B386" s="13" t="s">
        <v>271</v>
      </c>
      <c r="C386" s="13" t="s">
        <v>230</v>
      </c>
      <c r="D386" s="13" t="s">
        <v>5</v>
      </c>
      <c r="E386" s="13"/>
      <c r="F386" s="71">
        <f t="shared" si="69"/>
        <v>33479.2</v>
      </c>
      <c r="G386" s="71">
        <f t="shared" si="69"/>
        <v>35750.05297</v>
      </c>
      <c r="H386" s="71">
        <f t="shared" si="69"/>
        <v>35750.053</v>
      </c>
      <c r="I386" s="63">
        <f t="shared" si="59"/>
        <v>106.78287712968053</v>
      </c>
      <c r="J386" s="63">
        <f t="shared" si="60"/>
        <v>100.00000008391596</v>
      </c>
    </row>
    <row r="387" spans="1:10" s="16" customFormat="1" ht="15.75" outlineLevel="6">
      <c r="A387" s="4" t="s">
        <v>105</v>
      </c>
      <c r="B387" s="5" t="s">
        <v>271</v>
      </c>
      <c r="C387" s="5" t="s">
        <v>230</v>
      </c>
      <c r="D387" s="5" t="s">
        <v>106</v>
      </c>
      <c r="E387" s="5"/>
      <c r="F387" s="72">
        <f>F388+F389</f>
        <v>33479.2</v>
      </c>
      <c r="G387" s="72">
        <f>G388+G389</f>
        <v>35750.05297</v>
      </c>
      <c r="H387" s="72">
        <f>H388+H389</f>
        <v>35750.053</v>
      </c>
      <c r="I387" s="63">
        <f t="shared" si="59"/>
        <v>106.78287712968053</v>
      </c>
      <c r="J387" s="63">
        <f t="shared" si="60"/>
        <v>100.00000008391596</v>
      </c>
    </row>
    <row r="388" spans="1:10" s="16" customFormat="1" ht="47.25" outlineLevel="6">
      <c r="A388" s="26" t="s">
        <v>170</v>
      </c>
      <c r="B388" s="23" t="s">
        <v>271</v>
      </c>
      <c r="C388" s="23" t="s">
        <v>230</v>
      </c>
      <c r="D388" s="23" t="s">
        <v>77</v>
      </c>
      <c r="E388" s="23"/>
      <c r="F388" s="73">
        <v>32079.2</v>
      </c>
      <c r="G388" s="73">
        <v>34019.2</v>
      </c>
      <c r="H388" s="73">
        <v>34019.2</v>
      </c>
      <c r="I388" s="63">
        <f t="shared" si="59"/>
        <v>106.04753235741538</v>
      </c>
      <c r="J388" s="63">
        <f t="shared" si="60"/>
        <v>100</v>
      </c>
    </row>
    <row r="389" spans="1:10" s="16" customFormat="1" ht="15.75" outlineLevel="6">
      <c r="A389" s="26" t="s">
        <v>78</v>
      </c>
      <c r="B389" s="23" t="s">
        <v>271</v>
      </c>
      <c r="C389" s="23" t="s">
        <v>250</v>
      </c>
      <c r="D389" s="23" t="s">
        <v>79</v>
      </c>
      <c r="E389" s="23"/>
      <c r="F389" s="73">
        <v>1400</v>
      </c>
      <c r="G389" s="73">
        <v>1730.85297</v>
      </c>
      <c r="H389" s="73">
        <v>1730.853</v>
      </c>
      <c r="I389" s="63">
        <f t="shared" si="59"/>
        <v>123.63235714285715</v>
      </c>
      <c r="J389" s="63">
        <f t="shared" si="60"/>
        <v>100.00000173324948</v>
      </c>
    </row>
    <row r="390" spans="1:10" s="16" customFormat="1" ht="31.5" outlineLevel="6">
      <c r="A390" s="9" t="s">
        <v>469</v>
      </c>
      <c r="B390" s="7" t="s">
        <v>271</v>
      </c>
      <c r="C390" s="7" t="s">
        <v>470</v>
      </c>
      <c r="D390" s="7" t="s">
        <v>5</v>
      </c>
      <c r="E390" s="7"/>
      <c r="F390" s="74">
        <f aca="true" t="shared" si="70" ref="F390:H392">F391</f>
        <v>0</v>
      </c>
      <c r="G390" s="74">
        <f t="shared" si="70"/>
        <v>81.78819</v>
      </c>
      <c r="H390" s="74">
        <f t="shared" si="70"/>
        <v>81.487</v>
      </c>
      <c r="I390" s="63">
        <v>0</v>
      </c>
      <c r="J390" s="63">
        <f>H390/G390*100</f>
        <v>99.63174389847727</v>
      </c>
    </row>
    <row r="391" spans="1:10" s="16" customFormat="1" ht="31.5" outlineLevel="6">
      <c r="A391" s="24" t="s">
        <v>317</v>
      </c>
      <c r="B391" s="13" t="s">
        <v>271</v>
      </c>
      <c r="C391" s="13" t="s">
        <v>471</v>
      </c>
      <c r="D391" s="13" t="s">
        <v>5</v>
      </c>
      <c r="E391" s="13"/>
      <c r="F391" s="71">
        <f t="shared" si="70"/>
        <v>0</v>
      </c>
      <c r="G391" s="71">
        <f t="shared" si="70"/>
        <v>81.78819</v>
      </c>
      <c r="H391" s="71">
        <f t="shared" si="70"/>
        <v>81.487</v>
      </c>
      <c r="I391" s="63">
        <v>0</v>
      </c>
      <c r="J391" s="63">
        <f>H391/G391*100</f>
        <v>99.63174389847727</v>
      </c>
    </row>
    <row r="392" spans="1:10" s="16" customFormat="1" ht="15.75" outlineLevel="6">
      <c r="A392" s="4" t="s">
        <v>105</v>
      </c>
      <c r="B392" s="5" t="s">
        <v>271</v>
      </c>
      <c r="C392" s="5" t="s">
        <v>471</v>
      </c>
      <c r="D392" s="5" t="s">
        <v>106</v>
      </c>
      <c r="E392" s="5"/>
      <c r="F392" s="72">
        <f>F393</f>
        <v>0</v>
      </c>
      <c r="G392" s="72">
        <f t="shared" si="70"/>
        <v>81.78819</v>
      </c>
      <c r="H392" s="72">
        <f t="shared" si="70"/>
        <v>81.487</v>
      </c>
      <c r="I392" s="63">
        <v>0</v>
      </c>
      <c r="J392" s="63">
        <f>H392/G392*100</f>
        <v>99.63174389847727</v>
      </c>
    </row>
    <row r="393" spans="1:10" s="16" customFormat="1" ht="15.75" outlineLevel="6">
      <c r="A393" s="26" t="s">
        <v>472</v>
      </c>
      <c r="B393" s="23" t="s">
        <v>271</v>
      </c>
      <c r="C393" s="23" t="s">
        <v>471</v>
      </c>
      <c r="D393" s="23" t="s">
        <v>473</v>
      </c>
      <c r="E393" s="23"/>
      <c r="F393" s="73">
        <v>0</v>
      </c>
      <c r="G393" s="73">
        <v>81.78819</v>
      </c>
      <c r="H393" s="73">
        <v>81.487</v>
      </c>
      <c r="I393" s="63">
        <v>0</v>
      </c>
      <c r="J393" s="63">
        <f>H393/G393*100</f>
        <v>99.63174389847727</v>
      </c>
    </row>
    <row r="394" spans="1:10" s="16" customFormat="1" ht="47.25" outlineLevel="6">
      <c r="A394" s="14" t="s">
        <v>184</v>
      </c>
      <c r="B394" s="7" t="s">
        <v>271</v>
      </c>
      <c r="C394" s="7" t="s">
        <v>387</v>
      </c>
      <c r="D394" s="7" t="s">
        <v>5</v>
      </c>
      <c r="E394" s="7"/>
      <c r="F394" s="40">
        <f aca="true" t="shared" si="71" ref="F394:H396">F395</f>
        <v>60</v>
      </c>
      <c r="G394" s="40">
        <f t="shared" si="71"/>
        <v>30</v>
      </c>
      <c r="H394" s="40">
        <f t="shared" si="71"/>
        <v>30</v>
      </c>
      <c r="I394" s="63">
        <f t="shared" si="59"/>
        <v>50</v>
      </c>
      <c r="J394" s="63">
        <f t="shared" si="60"/>
        <v>100</v>
      </c>
    </row>
    <row r="395" spans="1:10" s="16" customFormat="1" ht="31.5" outlineLevel="6">
      <c r="A395" s="30" t="s">
        <v>388</v>
      </c>
      <c r="B395" s="13" t="s">
        <v>271</v>
      </c>
      <c r="C395" s="13" t="s">
        <v>387</v>
      </c>
      <c r="D395" s="13" t="s">
        <v>5</v>
      </c>
      <c r="E395" s="13"/>
      <c r="F395" s="41">
        <f t="shared" si="71"/>
        <v>60</v>
      </c>
      <c r="G395" s="41">
        <f t="shared" si="71"/>
        <v>30</v>
      </c>
      <c r="H395" s="41">
        <f t="shared" si="71"/>
        <v>30</v>
      </c>
      <c r="I395" s="63">
        <f t="shared" si="59"/>
        <v>50</v>
      </c>
      <c r="J395" s="63">
        <f t="shared" si="60"/>
        <v>100</v>
      </c>
    </row>
    <row r="396" spans="1:10" s="16" customFormat="1" ht="15.75" outlineLevel="6">
      <c r="A396" s="4" t="s">
        <v>105</v>
      </c>
      <c r="B396" s="5" t="s">
        <v>271</v>
      </c>
      <c r="C396" s="5" t="s">
        <v>387</v>
      </c>
      <c r="D396" s="5" t="s">
        <v>106</v>
      </c>
      <c r="E396" s="5"/>
      <c r="F396" s="42">
        <f t="shared" si="71"/>
        <v>60</v>
      </c>
      <c r="G396" s="42">
        <f t="shared" si="71"/>
        <v>30</v>
      </c>
      <c r="H396" s="42">
        <f t="shared" si="71"/>
        <v>30</v>
      </c>
      <c r="I396" s="63">
        <f t="shared" si="59"/>
        <v>50</v>
      </c>
      <c r="J396" s="63">
        <f t="shared" si="60"/>
        <v>100</v>
      </c>
    </row>
    <row r="397" spans="1:10" s="16" customFormat="1" ht="15.75" outlineLevel="6">
      <c r="A397" s="26" t="s">
        <v>78</v>
      </c>
      <c r="B397" s="23" t="s">
        <v>271</v>
      </c>
      <c r="C397" s="23" t="s">
        <v>387</v>
      </c>
      <c r="D397" s="23" t="s">
        <v>79</v>
      </c>
      <c r="E397" s="23"/>
      <c r="F397" s="43">
        <v>60</v>
      </c>
      <c r="G397" s="43">
        <v>30</v>
      </c>
      <c r="H397" s="43">
        <v>30</v>
      </c>
      <c r="I397" s="63">
        <f t="shared" si="59"/>
        <v>50</v>
      </c>
      <c r="J397" s="63">
        <f t="shared" si="60"/>
        <v>100</v>
      </c>
    </row>
    <row r="398" spans="1:10" s="16" customFormat="1" ht="31.5" outlineLevel="6">
      <c r="A398" s="31" t="s">
        <v>171</v>
      </c>
      <c r="B398" s="7" t="s">
        <v>271</v>
      </c>
      <c r="C398" s="7" t="s">
        <v>231</v>
      </c>
      <c r="D398" s="7" t="s">
        <v>5</v>
      </c>
      <c r="E398" s="7"/>
      <c r="F398" s="74">
        <f>F399+F403</f>
        <v>16723.2</v>
      </c>
      <c r="G398" s="74">
        <f>G399+G403</f>
        <v>21797.01041</v>
      </c>
      <c r="H398" s="74">
        <f>H399+H403</f>
        <v>21792.685999999998</v>
      </c>
      <c r="I398" s="63">
        <f t="shared" si="59"/>
        <v>130.31409060466893</v>
      </c>
      <c r="J398" s="63">
        <f t="shared" si="60"/>
        <v>99.98016053615308</v>
      </c>
    </row>
    <row r="399" spans="1:10" s="16" customFormat="1" ht="31.5" outlineLevel="6">
      <c r="A399" s="30" t="s">
        <v>135</v>
      </c>
      <c r="B399" s="13" t="s">
        <v>271</v>
      </c>
      <c r="C399" s="13" t="s">
        <v>232</v>
      </c>
      <c r="D399" s="13" t="s">
        <v>5</v>
      </c>
      <c r="E399" s="35"/>
      <c r="F399" s="71">
        <f>F400</f>
        <v>16723.2</v>
      </c>
      <c r="G399" s="71">
        <f>G400</f>
        <v>21797.01041</v>
      </c>
      <c r="H399" s="71">
        <f>H400</f>
        <v>21792.685999999998</v>
      </c>
      <c r="I399" s="63">
        <f t="shared" si="59"/>
        <v>130.31409060466893</v>
      </c>
      <c r="J399" s="63">
        <f t="shared" si="60"/>
        <v>99.98016053615308</v>
      </c>
    </row>
    <row r="400" spans="1:10" s="16" customFormat="1" ht="18.75" outlineLevel="6">
      <c r="A400" s="4" t="s">
        <v>105</v>
      </c>
      <c r="B400" s="5" t="s">
        <v>271</v>
      </c>
      <c r="C400" s="5" t="s">
        <v>232</v>
      </c>
      <c r="D400" s="5" t="s">
        <v>262</v>
      </c>
      <c r="E400" s="33"/>
      <c r="F400" s="72">
        <f>F401+F402</f>
        <v>16723.2</v>
      </c>
      <c r="G400" s="72">
        <f>G401+G402</f>
        <v>21797.01041</v>
      </c>
      <c r="H400" s="72">
        <f>H401+H402</f>
        <v>21792.685999999998</v>
      </c>
      <c r="I400" s="63">
        <f t="shared" si="59"/>
        <v>130.31409060466893</v>
      </c>
      <c r="J400" s="63">
        <f t="shared" si="60"/>
        <v>99.98016053615308</v>
      </c>
    </row>
    <row r="401" spans="1:10" s="16" customFormat="1" ht="47.25" outlineLevel="6">
      <c r="A401" s="26" t="s">
        <v>170</v>
      </c>
      <c r="B401" s="23" t="s">
        <v>271</v>
      </c>
      <c r="C401" s="23" t="s">
        <v>232</v>
      </c>
      <c r="D401" s="23" t="s">
        <v>77</v>
      </c>
      <c r="E401" s="34"/>
      <c r="F401" s="73">
        <v>16723.2</v>
      </c>
      <c r="G401" s="73">
        <v>17042.04868</v>
      </c>
      <c r="H401" s="73">
        <v>17042.049</v>
      </c>
      <c r="I401" s="63">
        <f t="shared" si="59"/>
        <v>101.90662672215842</v>
      </c>
      <c r="J401" s="63">
        <f t="shared" si="60"/>
        <v>100.00000187770853</v>
      </c>
    </row>
    <row r="402" spans="1:10" s="16" customFormat="1" ht="18.75" outlineLevel="6">
      <c r="A402" s="26" t="s">
        <v>78</v>
      </c>
      <c r="B402" s="23" t="s">
        <v>271</v>
      </c>
      <c r="C402" s="23" t="s">
        <v>249</v>
      </c>
      <c r="D402" s="23" t="s">
        <v>79</v>
      </c>
      <c r="E402" s="34"/>
      <c r="F402" s="73">
        <v>0</v>
      </c>
      <c r="G402" s="73">
        <v>4754.96173</v>
      </c>
      <c r="H402" s="73">
        <v>4750.637</v>
      </c>
      <c r="I402" s="63">
        <v>0</v>
      </c>
      <c r="J402" s="63">
        <f t="shared" si="60"/>
        <v>99.90904805873168</v>
      </c>
    </row>
    <row r="403" spans="1:10" s="16" customFormat="1" ht="47.25" outlineLevel="6">
      <c r="A403" s="30" t="s">
        <v>443</v>
      </c>
      <c r="B403" s="13" t="s">
        <v>271</v>
      </c>
      <c r="C403" s="13" t="s">
        <v>442</v>
      </c>
      <c r="D403" s="13" t="s">
        <v>5</v>
      </c>
      <c r="E403" s="35"/>
      <c r="F403" s="71">
        <f aca="true" t="shared" si="72" ref="F403:H404">F404</f>
        <v>0</v>
      </c>
      <c r="G403" s="71">
        <f t="shared" si="72"/>
        <v>0</v>
      </c>
      <c r="H403" s="71">
        <f t="shared" si="72"/>
        <v>0</v>
      </c>
      <c r="I403" s="63">
        <v>0</v>
      </c>
      <c r="J403" s="63">
        <v>0</v>
      </c>
    </row>
    <row r="404" spans="1:10" s="16" customFormat="1" ht="18.75" outlineLevel="6">
      <c r="A404" s="4" t="s">
        <v>105</v>
      </c>
      <c r="B404" s="5" t="s">
        <v>271</v>
      </c>
      <c r="C404" s="5" t="s">
        <v>442</v>
      </c>
      <c r="D404" s="5" t="s">
        <v>262</v>
      </c>
      <c r="E404" s="33"/>
      <c r="F404" s="72">
        <f t="shared" si="72"/>
        <v>0</v>
      </c>
      <c r="G404" s="72">
        <f t="shared" si="72"/>
        <v>0</v>
      </c>
      <c r="H404" s="72">
        <f t="shared" si="72"/>
        <v>0</v>
      </c>
      <c r="I404" s="63">
        <v>0</v>
      </c>
      <c r="J404" s="63">
        <v>0</v>
      </c>
    </row>
    <row r="405" spans="1:10" s="16" customFormat="1" ht="18.75" outlineLevel="6">
      <c r="A405" s="26" t="s">
        <v>78</v>
      </c>
      <c r="B405" s="23" t="s">
        <v>271</v>
      </c>
      <c r="C405" s="23" t="s">
        <v>442</v>
      </c>
      <c r="D405" s="23" t="s">
        <v>79</v>
      </c>
      <c r="E405" s="34"/>
      <c r="F405" s="73">
        <v>0</v>
      </c>
      <c r="G405" s="73">
        <v>0</v>
      </c>
      <c r="H405" s="73">
        <v>0</v>
      </c>
      <c r="I405" s="63">
        <v>0</v>
      </c>
      <c r="J405" s="63">
        <v>0</v>
      </c>
    </row>
    <row r="406" spans="1:10" s="16" customFormat="1" ht="31.5" outlineLevel="6">
      <c r="A406" s="32" t="s">
        <v>63</v>
      </c>
      <c r="B406" s="21" t="s">
        <v>62</v>
      </c>
      <c r="C406" s="21" t="s">
        <v>210</v>
      </c>
      <c r="D406" s="21" t="s">
        <v>5</v>
      </c>
      <c r="E406" s="21"/>
      <c r="F406" s="70">
        <f aca="true" t="shared" si="73" ref="F406:H409">F407</f>
        <v>236.8</v>
      </c>
      <c r="G406" s="70">
        <f t="shared" si="73"/>
        <v>199.2</v>
      </c>
      <c r="H406" s="70">
        <f t="shared" si="73"/>
        <v>199.2</v>
      </c>
      <c r="I406" s="63">
        <f t="shared" si="59"/>
        <v>84.12162162162161</v>
      </c>
      <c r="J406" s="63">
        <f t="shared" si="60"/>
        <v>100</v>
      </c>
    </row>
    <row r="407" spans="1:10" s="16" customFormat="1" ht="15.75" outlineLevel="6">
      <c r="A407" s="6" t="s">
        <v>191</v>
      </c>
      <c r="B407" s="7" t="s">
        <v>62</v>
      </c>
      <c r="C407" s="7" t="s">
        <v>233</v>
      </c>
      <c r="D407" s="7" t="s">
        <v>5</v>
      </c>
      <c r="E407" s="7"/>
      <c r="F407" s="40">
        <f t="shared" si="73"/>
        <v>236.8</v>
      </c>
      <c r="G407" s="40">
        <f t="shared" si="73"/>
        <v>199.2</v>
      </c>
      <c r="H407" s="40">
        <f t="shared" si="73"/>
        <v>199.2</v>
      </c>
      <c r="I407" s="63">
        <f t="shared" si="59"/>
        <v>84.12162162162161</v>
      </c>
      <c r="J407" s="63">
        <f t="shared" si="60"/>
        <v>100</v>
      </c>
    </row>
    <row r="408" spans="1:10" s="16" customFormat="1" ht="34.5" customHeight="1" outlineLevel="6">
      <c r="A408" s="30" t="s">
        <v>140</v>
      </c>
      <c r="B408" s="13" t="s">
        <v>62</v>
      </c>
      <c r="C408" s="13" t="s">
        <v>352</v>
      </c>
      <c r="D408" s="13" t="s">
        <v>5</v>
      </c>
      <c r="E408" s="13"/>
      <c r="F408" s="41">
        <f t="shared" si="73"/>
        <v>236.8</v>
      </c>
      <c r="G408" s="41">
        <f t="shared" si="73"/>
        <v>199.2</v>
      </c>
      <c r="H408" s="41">
        <f t="shared" si="73"/>
        <v>199.2</v>
      </c>
      <c r="I408" s="63">
        <f t="shared" si="59"/>
        <v>84.12162162162161</v>
      </c>
      <c r="J408" s="63">
        <f t="shared" si="60"/>
        <v>100</v>
      </c>
    </row>
    <row r="409" spans="1:10" s="16" customFormat="1" ht="31.5" outlineLevel="6">
      <c r="A409" s="4" t="s">
        <v>85</v>
      </c>
      <c r="B409" s="5" t="s">
        <v>62</v>
      </c>
      <c r="C409" s="5" t="s">
        <v>352</v>
      </c>
      <c r="D409" s="5" t="s">
        <v>86</v>
      </c>
      <c r="E409" s="5"/>
      <c r="F409" s="42">
        <f t="shared" si="73"/>
        <v>236.8</v>
      </c>
      <c r="G409" s="42">
        <f t="shared" si="73"/>
        <v>199.2</v>
      </c>
      <c r="H409" s="42">
        <f t="shared" si="73"/>
        <v>199.2</v>
      </c>
      <c r="I409" s="63">
        <f t="shared" si="59"/>
        <v>84.12162162162161</v>
      </c>
      <c r="J409" s="63">
        <f t="shared" si="60"/>
        <v>100</v>
      </c>
    </row>
    <row r="410" spans="1:10" s="16" customFormat="1" ht="31.5" outlineLevel="6">
      <c r="A410" s="22" t="s">
        <v>87</v>
      </c>
      <c r="B410" s="23" t="s">
        <v>62</v>
      </c>
      <c r="C410" s="23" t="s">
        <v>352</v>
      </c>
      <c r="D410" s="23" t="s">
        <v>88</v>
      </c>
      <c r="E410" s="23"/>
      <c r="F410" s="43">
        <v>236.8</v>
      </c>
      <c r="G410" s="43">
        <v>199.2</v>
      </c>
      <c r="H410" s="43">
        <v>199.2</v>
      </c>
      <c r="I410" s="63">
        <f t="shared" si="59"/>
        <v>84.12162162162161</v>
      </c>
      <c r="J410" s="63">
        <f t="shared" si="60"/>
        <v>100</v>
      </c>
    </row>
    <row r="411" spans="1:10" s="16" customFormat="1" ht="18.75" customHeight="1" outlineLevel="6">
      <c r="A411" s="32" t="s">
        <v>42</v>
      </c>
      <c r="B411" s="21" t="s">
        <v>21</v>
      </c>
      <c r="C411" s="21" t="s">
        <v>210</v>
      </c>
      <c r="D411" s="21" t="s">
        <v>5</v>
      </c>
      <c r="E411" s="21"/>
      <c r="F411" s="70">
        <f aca="true" t="shared" si="74" ref="F411:H412">F412</f>
        <v>3090.568</v>
      </c>
      <c r="G411" s="70">
        <f t="shared" si="74"/>
        <v>3360.36222</v>
      </c>
      <c r="H411" s="70">
        <f t="shared" si="74"/>
        <v>2920.928</v>
      </c>
      <c r="I411" s="63">
        <f t="shared" si="59"/>
        <v>94.51104133609095</v>
      </c>
      <c r="J411" s="63">
        <f t="shared" si="60"/>
        <v>86.92301034142682</v>
      </c>
    </row>
    <row r="412" spans="1:10" s="16" customFormat="1" ht="15.75" outlineLevel="6">
      <c r="A412" s="6" t="s">
        <v>192</v>
      </c>
      <c r="B412" s="7" t="s">
        <v>21</v>
      </c>
      <c r="C412" s="7" t="s">
        <v>220</v>
      </c>
      <c r="D412" s="7" t="s">
        <v>5</v>
      </c>
      <c r="E412" s="7"/>
      <c r="F412" s="40">
        <f t="shared" si="74"/>
        <v>3090.568</v>
      </c>
      <c r="G412" s="40">
        <f t="shared" si="74"/>
        <v>3360.36222</v>
      </c>
      <c r="H412" s="40">
        <f t="shared" si="74"/>
        <v>2920.928</v>
      </c>
      <c r="I412" s="63">
        <f t="shared" si="59"/>
        <v>94.51104133609095</v>
      </c>
      <c r="J412" s="63">
        <f t="shared" si="60"/>
        <v>86.92301034142682</v>
      </c>
    </row>
    <row r="413" spans="1:10" s="16" customFormat="1" ht="31.5" outlineLevel="6">
      <c r="A413" s="24" t="s">
        <v>425</v>
      </c>
      <c r="B413" s="13" t="s">
        <v>21</v>
      </c>
      <c r="C413" s="13" t="s">
        <v>225</v>
      </c>
      <c r="D413" s="13" t="s">
        <v>5</v>
      </c>
      <c r="E413" s="13"/>
      <c r="F413" s="41">
        <f>F414+F417</f>
        <v>3090.568</v>
      </c>
      <c r="G413" s="41">
        <f>G414+G417</f>
        <v>3360.36222</v>
      </c>
      <c r="H413" s="41">
        <f>H414+H417</f>
        <v>2920.928</v>
      </c>
      <c r="I413" s="63">
        <f t="shared" si="59"/>
        <v>94.51104133609095</v>
      </c>
      <c r="J413" s="63">
        <f t="shared" si="60"/>
        <v>86.92301034142682</v>
      </c>
    </row>
    <row r="414" spans="1:10" s="16" customFormat="1" ht="33.75" customHeight="1" outlineLevel="6">
      <c r="A414" s="24" t="s">
        <v>141</v>
      </c>
      <c r="B414" s="13" t="s">
        <v>21</v>
      </c>
      <c r="C414" s="13" t="s">
        <v>426</v>
      </c>
      <c r="D414" s="13" t="s">
        <v>5</v>
      </c>
      <c r="E414" s="13"/>
      <c r="F414" s="41">
        <f aca="true" t="shared" si="75" ref="F414:H415">F415</f>
        <v>1300</v>
      </c>
      <c r="G414" s="41">
        <f t="shared" si="75"/>
        <v>1194.10902</v>
      </c>
      <c r="H414" s="41">
        <f t="shared" si="75"/>
        <v>1194.109</v>
      </c>
      <c r="I414" s="63">
        <f t="shared" si="59"/>
        <v>91.85453846153845</v>
      </c>
      <c r="J414" s="63">
        <f t="shared" si="60"/>
        <v>99.99999832511104</v>
      </c>
    </row>
    <row r="415" spans="1:10" s="16" customFormat="1" ht="15.75" outlineLevel="6">
      <c r="A415" s="4" t="s">
        <v>105</v>
      </c>
      <c r="B415" s="5" t="s">
        <v>21</v>
      </c>
      <c r="C415" s="5" t="s">
        <v>426</v>
      </c>
      <c r="D415" s="5" t="s">
        <v>106</v>
      </c>
      <c r="E415" s="5"/>
      <c r="F415" s="42">
        <f t="shared" si="75"/>
        <v>1300</v>
      </c>
      <c r="G415" s="42">
        <f t="shared" si="75"/>
        <v>1194.10902</v>
      </c>
      <c r="H415" s="42">
        <f t="shared" si="75"/>
        <v>1194.109</v>
      </c>
      <c r="I415" s="63">
        <f t="shared" si="59"/>
        <v>91.85453846153845</v>
      </c>
      <c r="J415" s="63">
        <f t="shared" si="60"/>
        <v>99.99999832511104</v>
      </c>
    </row>
    <row r="416" spans="1:10" s="16" customFormat="1" ht="15.75" outlineLevel="6">
      <c r="A416" s="26" t="s">
        <v>78</v>
      </c>
      <c r="B416" s="23" t="s">
        <v>21</v>
      </c>
      <c r="C416" s="23" t="s">
        <v>426</v>
      </c>
      <c r="D416" s="23" t="s">
        <v>79</v>
      </c>
      <c r="E416" s="23"/>
      <c r="F416" s="43">
        <v>1300</v>
      </c>
      <c r="G416" s="43">
        <v>1194.10902</v>
      </c>
      <c r="H416" s="43">
        <v>1194.109</v>
      </c>
      <c r="I416" s="63">
        <f t="shared" si="59"/>
        <v>91.85453846153845</v>
      </c>
      <c r="J416" s="63">
        <f t="shared" si="60"/>
        <v>99.99999832511104</v>
      </c>
    </row>
    <row r="417" spans="1:10" s="16" customFormat="1" ht="15.75" outlineLevel="6">
      <c r="A417" s="30" t="s">
        <v>142</v>
      </c>
      <c r="B417" s="13" t="s">
        <v>21</v>
      </c>
      <c r="C417" s="13" t="s">
        <v>427</v>
      </c>
      <c r="D417" s="13" t="s">
        <v>5</v>
      </c>
      <c r="E417" s="29"/>
      <c r="F417" s="41">
        <f aca="true" t="shared" si="76" ref="F417:H418">F418</f>
        <v>1790.568</v>
      </c>
      <c r="G417" s="41">
        <f t="shared" si="76"/>
        <v>2166.2532</v>
      </c>
      <c r="H417" s="41">
        <f t="shared" si="76"/>
        <v>1726.819</v>
      </c>
      <c r="I417" s="63">
        <f t="shared" si="59"/>
        <v>96.43973309028196</v>
      </c>
      <c r="J417" s="63">
        <f t="shared" si="60"/>
        <v>79.71455045051982</v>
      </c>
    </row>
    <row r="418" spans="1:10" s="16" customFormat="1" ht="15.75" outlineLevel="6">
      <c r="A418" s="4" t="s">
        <v>105</v>
      </c>
      <c r="B418" s="5" t="s">
        <v>21</v>
      </c>
      <c r="C418" s="5" t="s">
        <v>427</v>
      </c>
      <c r="D418" s="5" t="s">
        <v>106</v>
      </c>
      <c r="E418" s="5"/>
      <c r="F418" s="42">
        <f t="shared" si="76"/>
        <v>1790.568</v>
      </c>
      <c r="G418" s="42">
        <f t="shared" si="76"/>
        <v>2166.2532</v>
      </c>
      <c r="H418" s="42">
        <f t="shared" si="76"/>
        <v>1726.819</v>
      </c>
      <c r="I418" s="63">
        <f t="shared" si="59"/>
        <v>96.43973309028196</v>
      </c>
      <c r="J418" s="63">
        <f t="shared" si="60"/>
        <v>79.71455045051982</v>
      </c>
    </row>
    <row r="419" spans="1:10" s="16" customFormat="1" ht="47.25" outlineLevel="6">
      <c r="A419" s="26" t="s">
        <v>170</v>
      </c>
      <c r="B419" s="23" t="s">
        <v>21</v>
      </c>
      <c r="C419" s="23" t="s">
        <v>427</v>
      </c>
      <c r="D419" s="23" t="s">
        <v>77</v>
      </c>
      <c r="E419" s="23"/>
      <c r="F419" s="43">
        <v>1790.568</v>
      </c>
      <c r="G419" s="43">
        <v>2166.2532</v>
      </c>
      <c r="H419" s="43">
        <v>1726.819</v>
      </c>
      <c r="I419" s="63">
        <f t="shared" si="59"/>
        <v>96.43973309028196</v>
      </c>
      <c r="J419" s="63">
        <f t="shared" si="60"/>
        <v>79.71455045051982</v>
      </c>
    </row>
    <row r="420" spans="1:10" s="16" customFormat="1" ht="15.75" outlineLevel="6">
      <c r="A420" s="32" t="s">
        <v>35</v>
      </c>
      <c r="B420" s="21" t="s">
        <v>13</v>
      </c>
      <c r="C420" s="21" t="s">
        <v>210</v>
      </c>
      <c r="D420" s="21" t="s">
        <v>5</v>
      </c>
      <c r="E420" s="21"/>
      <c r="F420" s="70">
        <f>F421+F436+F451</f>
        <v>27812.971999999998</v>
      </c>
      <c r="G420" s="70">
        <f>G421+G436+G451</f>
        <v>27866.8042</v>
      </c>
      <c r="H420" s="70">
        <f>H421+H436+H451</f>
        <v>27632.122000000003</v>
      </c>
      <c r="I420" s="63">
        <f t="shared" si="59"/>
        <v>99.34976384400777</v>
      </c>
      <c r="J420" s="63">
        <f t="shared" si="60"/>
        <v>99.15784315160188</v>
      </c>
    </row>
    <row r="421" spans="1:10" s="16" customFormat="1" ht="31.5" outlineLevel="6">
      <c r="A421" s="14" t="s">
        <v>119</v>
      </c>
      <c r="B421" s="7" t="s">
        <v>13</v>
      </c>
      <c r="C421" s="7" t="s">
        <v>211</v>
      </c>
      <c r="D421" s="7" t="s">
        <v>5</v>
      </c>
      <c r="E421" s="7"/>
      <c r="F421" s="40">
        <f>F422</f>
        <v>5349.371999999999</v>
      </c>
      <c r="G421" s="40">
        <f>G422</f>
        <v>6311.085</v>
      </c>
      <c r="H421" s="40">
        <f>H422</f>
        <v>6084.669</v>
      </c>
      <c r="I421" s="63">
        <f t="shared" si="59"/>
        <v>113.74548264730888</v>
      </c>
      <c r="J421" s="63">
        <f t="shared" si="60"/>
        <v>96.41240769217971</v>
      </c>
    </row>
    <row r="422" spans="1:10" s="16" customFormat="1" ht="36" customHeight="1" outlineLevel="6">
      <c r="A422" s="14" t="s">
        <v>121</v>
      </c>
      <c r="B422" s="7" t="s">
        <v>13</v>
      </c>
      <c r="C422" s="7" t="s">
        <v>322</v>
      </c>
      <c r="D422" s="7" t="s">
        <v>5</v>
      </c>
      <c r="E422" s="8"/>
      <c r="F422" s="40">
        <f>F423+F428</f>
        <v>5349.371999999999</v>
      </c>
      <c r="G422" s="40">
        <f>G423+G428</f>
        <v>6311.085</v>
      </c>
      <c r="H422" s="40">
        <f>H423+H428</f>
        <v>6084.669</v>
      </c>
      <c r="I422" s="63">
        <f t="shared" si="59"/>
        <v>113.74548264730888</v>
      </c>
      <c r="J422" s="63">
        <f t="shared" si="60"/>
        <v>96.41240769217971</v>
      </c>
    </row>
    <row r="423" spans="1:10" s="16" customFormat="1" ht="47.25" outlineLevel="6">
      <c r="A423" s="25" t="s">
        <v>168</v>
      </c>
      <c r="B423" s="13" t="s">
        <v>13</v>
      </c>
      <c r="C423" s="13" t="s">
        <v>324</v>
      </c>
      <c r="D423" s="13" t="s">
        <v>5</v>
      </c>
      <c r="E423" s="13"/>
      <c r="F423" s="41">
        <f>F424</f>
        <v>2550.6</v>
      </c>
      <c r="G423" s="41">
        <f>G424</f>
        <v>3487.33</v>
      </c>
      <c r="H423" s="41">
        <f>H424</f>
        <v>3260.914</v>
      </c>
      <c r="I423" s="63">
        <f t="shared" si="59"/>
        <v>127.8488982984396</v>
      </c>
      <c r="J423" s="63">
        <f t="shared" si="60"/>
        <v>93.50746846441261</v>
      </c>
    </row>
    <row r="424" spans="1:10" s="16" customFormat="1" ht="31.5" outlineLevel="6">
      <c r="A424" s="4" t="s">
        <v>84</v>
      </c>
      <c r="B424" s="5" t="s">
        <v>13</v>
      </c>
      <c r="C424" s="5" t="s">
        <v>324</v>
      </c>
      <c r="D424" s="5" t="s">
        <v>83</v>
      </c>
      <c r="E424" s="5"/>
      <c r="F424" s="42">
        <f>F425+F426+F427</f>
        <v>2550.6</v>
      </c>
      <c r="G424" s="42">
        <f>G425+G426+G427</f>
        <v>3487.33</v>
      </c>
      <c r="H424" s="42">
        <f>H425+H426+H427</f>
        <v>3260.914</v>
      </c>
      <c r="I424" s="63">
        <f t="shared" si="59"/>
        <v>127.8488982984396</v>
      </c>
      <c r="J424" s="63">
        <f t="shared" si="60"/>
        <v>93.50746846441261</v>
      </c>
    </row>
    <row r="425" spans="1:10" s="16" customFormat="1" ht="16.5" customHeight="1" outlineLevel="6">
      <c r="A425" s="22" t="s">
        <v>203</v>
      </c>
      <c r="B425" s="23" t="s">
        <v>13</v>
      </c>
      <c r="C425" s="23" t="s">
        <v>324</v>
      </c>
      <c r="D425" s="23" t="s">
        <v>81</v>
      </c>
      <c r="E425" s="23"/>
      <c r="F425" s="43">
        <v>1959</v>
      </c>
      <c r="G425" s="43">
        <v>2664</v>
      </c>
      <c r="H425" s="43">
        <v>2491.82</v>
      </c>
      <c r="I425" s="63">
        <f t="shared" si="59"/>
        <v>127.1985706993364</v>
      </c>
      <c r="J425" s="63">
        <f t="shared" si="60"/>
        <v>93.53678678678679</v>
      </c>
    </row>
    <row r="426" spans="1:10" s="16" customFormat="1" ht="47.25" outlineLevel="6">
      <c r="A426" s="22" t="s">
        <v>208</v>
      </c>
      <c r="B426" s="23" t="s">
        <v>13</v>
      </c>
      <c r="C426" s="23" t="s">
        <v>324</v>
      </c>
      <c r="D426" s="23" t="s">
        <v>82</v>
      </c>
      <c r="E426" s="23"/>
      <c r="F426" s="43">
        <v>0</v>
      </c>
      <c r="G426" s="43">
        <v>41.73</v>
      </c>
      <c r="H426" s="43">
        <v>41.73</v>
      </c>
      <c r="I426" s="63">
        <v>0</v>
      </c>
      <c r="J426" s="63">
        <f t="shared" si="60"/>
        <v>100</v>
      </c>
    </row>
    <row r="427" spans="1:10" s="16" customFormat="1" ht="47.25" outlineLevel="6">
      <c r="A427" s="22" t="s">
        <v>204</v>
      </c>
      <c r="B427" s="23" t="s">
        <v>13</v>
      </c>
      <c r="C427" s="23" t="s">
        <v>324</v>
      </c>
      <c r="D427" s="23" t="s">
        <v>205</v>
      </c>
      <c r="E427" s="23"/>
      <c r="F427" s="43">
        <v>591.6</v>
      </c>
      <c r="G427" s="43">
        <v>781.6</v>
      </c>
      <c r="H427" s="43">
        <v>727.364</v>
      </c>
      <c r="I427" s="63">
        <f t="shared" si="59"/>
        <v>122.94861392832996</v>
      </c>
      <c r="J427" s="63">
        <f t="shared" si="60"/>
        <v>93.06090071647903</v>
      </c>
    </row>
    <row r="428" spans="1:10" s="16" customFormat="1" ht="47.25" outlineLevel="6">
      <c r="A428" s="25" t="s">
        <v>354</v>
      </c>
      <c r="B428" s="13" t="s">
        <v>13</v>
      </c>
      <c r="C428" s="13" t="s">
        <v>353</v>
      </c>
      <c r="D428" s="13" t="s">
        <v>5</v>
      </c>
      <c r="E428" s="13"/>
      <c r="F428" s="41">
        <f>F429+F433</f>
        <v>2798.772</v>
      </c>
      <c r="G428" s="41">
        <f>G429+G433</f>
        <v>2823.755</v>
      </c>
      <c r="H428" s="41">
        <f>H429+H433</f>
        <v>2823.755</v>
      </c>
      <c r="I428" s="63">
        <f t="shared" si="59"/>
        <v>100.89264148705219</v>
      </c>
      <c r="J428" s="63">
        <f t="shared" si="60"/>
        <v>100</v>
      </c>
    </row>
    <row r="429" spans="1:10" s="16" customFormat="1" ht="31.5" outlineLevel="6">
      <c r="A429" s="4" t="s">
        <v>84</v>
      </c>
      <c r="B429" s="5" t="s">
        <v>13</v>
      </c>
      <c r="C429" s="5" t="s">
        <v>353</v>
      </c>
      <c r="D429" s="5" t="s">
        <v>83</v>
      </c>
      <c r="E429" s="5"/>
      <c r="F429" s="42">
        <f>F430+F431+F432</f>
        <v>2558.121</v>
      </c>
      <c r="G429" s="42">
        <f>G430+G431+G432</f>
        <v>2584.02349</v>
      </c>
      <c r="H429" s="42">
        <f>H430+H431+H432</f>
        <v>2584.024</v>
      </c>
      <c r="I429" s="63">
        <f t="shared" si="59"/>
        <v>101.01257915477805</v>
      </c>
      <c r="J429" s="63">
        <f t="shared" si="60"/>
        <v>100.00001973666268</v>
      </c>
    </row>
    <row r="430" spans="1:10" s="16" customFormat="1" ht="31.5" outlineLevel="6">
      <c r="A430" s="22" t="s">
        <v>203</v>
      </c>
      <c r="B430" s="23" t="s">
        <v>13</v>
      </c>
      <c r="C430" s="23" t="s">
        <v>353</v>
      </c>
      <c r="D430" s="23" t="s">
        <v>81</v>
      </c>
      <c r="E430" s="23"/>
      <c r="F430" s="43">
        <v>1955.56446</v>
      </c>
      <c r="G430" s="43">
        <v>1988.65559</v>
      </c>
      <c r="H430" s="43">
        <v>1988.656</v>
      </c>
      <c r="I430" s="63">
        <f t="shared" si="59"/>
        <v>101.6921733175699</v>
      </c>
      <c r="J430" s="63">
        <f t="shared" si="60"/>
        <v>100.00002061694353</v>
      </c>
    </row>
    <row r="431" spans="1:10" s="16" customFormat="1" ht="47.25" outlineLevel="6">
      <c r="A431" s="22" t="s">
        <v>208</v>
      </c>
      <c r="B431" s="23" t="s">
        <v>13</v>
      </c>
      <c r="C431" s="23" t="s">
        <v>353</v>
      </c>
      <c r="D431" s="23" t="s">
        <v>82</v>
      </c>
      <c r="E431" s="23"/>
      <c r="F431" s="43">
        <v>15.6</v>
      </c>
      <c r="G431" s="43">
        <v>0</v>
      </c>
      <c r="H431" s="43">
        <v>0</v>
      </c>
      <c r="I431" s="63">
        <f t="shared" si="59"/>
        <v>0</v>
      </c>
      <c r="J431" s="63">
        <v>0</v>
      </c>
    </row>
    <row r="432" spans="1:10" s="16" customFormat="1" ht="47.25" outlineLevel="6">
      <c r="A432" s="22" t="s">
        <v>204</v>
      </c>
      <c r="B432" s="23" t="s">
        <v>13</v>
      </c>
      <c r="C432" s="23" t="s">
        <v>353</v>
      </c>
      <c r="D432" s="23" t="s">
        <v>205</v>
      </c>
      <c r="E432" s="23"/>
      <c r="F432" s="43">
        <v>586.95654</v>
      </c>
      <c r="G432" s="43">
        <v>595.3679</v>
      </c>
      <c r="H432" s="43">
        <v>595.368</v>
      </c>
      <c r="I432" s="63">
        <f aca="true" t="shared" si="77" ref="I432:I503">H432/F432*100</f>
        <v>101.43306351097137</v>
      </c>
      <c r="J432" s="63">
        <f aca="true" t="shared" si="78" ref="J432:J503">H432/G432*100</f>
        <v>100.0000167963372</v>
      </c>
    </row>
    <row r="433" spans="1:10" s="16" customFormat="1" ht="31.5" outlineLevel="6">
      <c r="A433" s="4" t="s">
        <v>85</v>
      </c>
      <c r="B433" s="5" t="s">
        <v>13</v>
      </c>
      <c r="C433" s="5" t="s">
        <v>353</v>
      </c>
      <c r="D433" s="5" t="s">
        <v>86</v>
      </c>
      <c r="E433" s="5"/>
      <c r="F433" s="42">
        <f>F434+F435</f>
        <v>240.651</v>
      </c>
      <c r="G433" s="42">
        <f>G434+G435</f>
        <v>239.73151</v>
      </c>
      <c r="H433" s="42">
        <f>H434+H435</f>
        <v>239.731</v>
      </c>
      <c r="I433" s="63">
        <f t="shared" si="77"/>
        <v>99.61770364552817</v>
      </c>
      <c r="J433" s="63">
        <f t="shared" si="78"/>
        <v>99.99978726200824</v>
      </c>
    </row>
    <row r="434" spans="1:10" s="16" customFormat="1" ht="31.5" outlineLevel="6">
      <c r="A434" s="22" t="s">
        <v>87</v>
      </c>
      <c r="B434" s="23" t="s">
        <v>13</v>
      </c>
      <c r="C434" s="23" t="s">
        <v>353</v>
      </c>
      <c r="D434" s="23" t="s">
        <v>88</v>
      </c>
      <c r="E434" s="23"/>
      <c r="F434" s="43">
        <v>240.651</v>
      </c>
      <c r="G434" s="43">
        <f>227.68223+1.12005</f>
        <v>228.80228</v>
      </c>
      <c r="H434" s="43">
        <v>228.802</v>
      </c>
      <c r="I434" s="63">
        <f t="shared" si="77"/>
        <v>95.07627227811228</v>
      </c>
      <c r="J434" s="63">
        <f t="shared" si="78"/>
        <v>99.99987762359711</v>
      </c>
    </row>
    <row r="435" spans="1:10" s="16" customFormat="1" ht="15.75" outlineLevel="6">
      <c r="A435" s="22" t="s">
        <v>409</v>
      </c>
      <c r="B435" s="23" t="s">
        <v>13</v>
      </c>
      <c r="C435" s="23" t="s">
        <v>353</v>
      </c>
      <c r="D435" s="23" t="s">
        <v>408</v>
      </c>
      <c r="E435" s="23"/>
      <c r="F435" s="43">
        <v>0</v>
      </c>
      <c r="G435" s="43">
        <f>12.04928-1.12005</f>
        <v>10.92923</v>
      </c>
      <c r="H435" s="43">
        <v>10.929</v>
      </c>
      <c r="I435" s="63">
        <v>0</v>
      </c>
      <c r="J435" s="63">
        <f>H435/G435*100</f>
        <v>99.99789555165368</v>
      </c>
    </row>
    <row r="436" spans="1:10" s="16" customFormat="1" ht="19.5" customHeight="1" outlineLevel="6">
      <c r="A436" s="31" t="s">
        <v>190</v>
      </c>
      <c r="B436" s="7" t="s">
        <v>13</v>
      </c>
      <c r="C436" s="7" t="s">
        <v>220</v>
      </c>
      <c r="D436" s="7" t="s">
        <v>5</v>
      </c>
      <c r="E436" s="8"/>
      <c r="F436" s="40">
        <f aca="true" t="shared" si="79" ref="F436:H437">F437</f>
        <v>22463.6</v>
      </c>
      <c r="G436" s="40">
        <f t="shared" si="79"/>
        <v>21505.7192</v>
      </c>
      <c r="H436" s="40">
        <f t="shared" si="79"/>
        <v>21497.453</v>
      </c>
      <c r="I436" s="63">
        <f t="shared" si="77"/>
        <v>95.69905536067239</v>
      </c>
      <c r="J436" s="63">
        <f t="shared" si="78"/>
        <v>99.96156278279688</v>
      </c>
    </row>
    <row r="437" spans="1:10" s="16" customFormat="1" ht="33" customHeight="1" outlineLevel="6">
      <c r="A437" s="31" t="s">
        <v>143</v>
      </c>
      <c r="B437" s="7" t="s">
        <v>13</v>
      </c>
      <c r="C437" s="7" t="s">
        <v>235</v>
      </c>
      <c r="D437" s="7" t="s">
        <v>5</v>
      </c>
      <c r="E437" s="8"/>
      <c r="F437" s="40">
        <f t="shared" si="79"/>
        <v>22463.6</v>
      </c>
      <c r="G437" s="40">
        <f t="shared" si="79"/>
        <v>21505.7192</v>
      </c>
      <c r="H437" s="40">
        <f t="shared" si="79"/>
        <v>21497.453</v>
      </c>
      <c r="I437" s="63">
        <f t="shared" si="77"/>
        <v>95.69905536067239</v>
      </c>
      <c r="J437" s="63">
        <f t="shared" si="78"/>
        <v>99.96156278279688</v>
      </c>
    </row>
    <row r="438" spans="1:10" s="16" customFormat="1" ht="31.5" outlineLevel="6">
      <c r="A438" s="24" t="s">
        <v>123</v>
      </c>
      <c r="B438" s="13" t="s">
        <v>13</v>
      </c>
      <c r="C438" s="13" t="s">
        <v>355</v>
      </c>
      <c r="D438" s="13" t="s">
        <v>5</v>
      </c>
      <c r="E438" s="13"/>
      <c r="F438" s="41">
        <f>F439+F443+F447+F446</f>
        <v>22463.6</v>
      </c>
      <c r="G438" s="41">
        <f>G439+G443+G447+G446</f>
        <v>21505.7192</v>
      </c>
      <c r="H438" s="41">
        <f>H439+H443+H447+H446</f>
        <v>21497.453</v>
      </c>
      <c r="I438" s="63">
        <f t="shared" si="77"/>
        <v>95.69905536067239</v>
      </c>
      <c r="J438" s="63">
        <f t="shared" si="78"/>
        <v>99.96156278279688</v>
      </c>
    </row>
    <row r="439" spans="1:10" s="16" customFormat="1" ht="15.75" outlineLevel="6">
      <c r="A439" s="4" t="s">
        <v>99</v>
      </c>
      <c r="B439" s="5" t="s">
        <v>13</v>
      </c>
      <c r="C439" s="5" t="s">
        <v>355</v>
      </c>
      <c r="D439" s="5" t="s">
        <v>100</v>
      </c>
      <c r="E439" s="5"/>
      <c r="F439" s="42">
        <f>F440+F441+F442</f>
        <v>17900</v>
      </c>
      <c r="G439" s="42">
        <f>G440+G441+G442</f>
        <v>16883.54874</v>
      </c>
      <c r="H439" s="42">
        <f>H440+H441+H442</f>
        <v>16875.283</v>
      </c>
      <c r="I439" s="63">
        <f t="shared" si="77"/>
        <v>94.27532402234637</v>
      </c>
      <c r="J439" s="63">
        <f t="shared" si="78"/>
        <v>99.95104263844475</v>
      </c>
    </row>
    <row r="440" spans="1:10" s="16" customFormat="1" ht="15.75" outlineLevel="6">
      <c r="A440" s="22" t="s">
        <v>202</v>
      </c>
      <c r="B440" s="23" t="s">
        <v>13</v>
      </c>
      <c r="C440" s="23" t="s">
        <v>355</v>
      </c>
      <c r="D440" s="23" t="s">
        <v>101</v>
      </c>
      <c r="E440" s="23"/>
      <c r="F440" s="43">
        <v>13900</v>
      </c>
      <c r="G440" s="43">
        <v>12995.65295</v>
      </c>
      <c r="H440" s="43">
        <v>12993.074</v>
      </c>
      <c r="I440" s="63">
        <f t="shared" si="77"/>
        <v>93.47535251798561</v>
      </c>
      <c r="J440" s="63">
        <f t="shared" si="78"/>
        <v>99.98015528723397</v>
      </c>
    </row>
    <row r="441" spans="1:10" s="16" customFormat="1" ht="31.5" outlineLevel="6">
      <c r="A441" s="22" t="s">
        <v>209</v>
      </c>
      <c r="B441" s="23" t="s">
        <v>13</v>
      </c>
      <c r="C441" s="23" t="s">
        <v>355</v>
      </c>
      <c r="D441" s="23" t="s">
        <v>102</v>
      </c>
      <c r="E441" s="23"/>
      <c r="F441" s="43">
        <v>0</v>
      </c>
      <c r="G441" s="43">
        <v>0</v>
      </c>
      <c r="H441" s="43">
        <v>0</v>
      </c>
      <c r="I441" s="63">
        <v>0</v>
      </c>
      <c r="J441" s="63">
        <v>0</v>
      </c>
    </row>
    <row r="442" spans="1:10" s="16" customFormat="1" ht="47.25" outlineLevel="6">
      <c r="A442" s="22" t="s">
        <v>206</v>
      </c>
      <c r="B442" s="23" t="s">
        <v>13</v>
      </c>
      <c r="C442" s="23" t="s">
        <v>355</v>
      </c>
      <c r="D442" s="23" t="s">
        <v>207</v>
      </c>
      <c r="E442" s="23"/>
      <c r="F442" s="43">
        <v>4000</v>
      </c>
      <c r="G442" s="43">
        <v>3887.89579</v>
      </c>
      <c r="H442" s="43">
        <v>3882.209</v>
      </c>
      <c r="I442" s="63">
        <f t="shared" si="77"/>
        <v>97.05522500000001</v>
      </c>
      <c r="J442" s="63">
        <f t="shared" si="78"/>
        <v>99.85373090465473</v>
      </c>
    </row>
    <row r="443" spans="1:10" s="16" customFormat="1" ht="31.5" outlineLevel="6">
      <c r="A443" s="4" t="s">
        <v>85</v>
      </c>
      <c r="B443" s="5" t="s">
        <v>13</v>
      </c>
      <c r="C443" s="5" t="s">
        <v>355</v>
      </c>
      <c r="D443" s="5" t="s">
        <v>86</v>
      </c>
      <c r="E443" s="5"/>
      <c r="F443" s="42">
        <f>F444+F445</f>
        <v>4413.6</v>
      </c>
      <c r="G443" s="42">
        <f>G444+G445</f>
        <v>4541.0217</v>
      </c>
      <c r="H443" s="42">
        <f>H444+H445</f>
        <v>4541.021</v>
      </c>
      <c r="I443" s="63">
        <f t="shared" si="77"/>
        <v>102.88700833786477</v>
      </c>
      <c r="J443" s="63">
        <f t="shared" si="78"/>
        <v>99.99998458496685</v>
      </c>
    </row>
    <row r="444" spans="1:10" s="16" customFormat="1" ht="31.5" outlineLevel="6">
      <c r="A444" s="22" t="s">
        <v>87</v>
      </c>
      <c r="B444" s="23" t="s">
        <v>13</v>
      </c>
      <c r="C444" s="23" t="s">
        <v>355</v>
      </c>
      <c r="D444" s="23" t="s">
        <v>88</v>
      </c>
      <c r="E444" s="23"/>
      <c r="F444" s="43">
        <v>4413.6</v>
      </c>
      <c r="G444" s="43">
        <v>4249.35637</v>
      </c>
      <c r="H444" s="43">
        <v>4249.356</v>
      </c>
      <c r="I444" s="63">
        <f t="shared" si="77"/>
        <v>96.27868406742793</v>
      </c>
      <c r="J444" s="63">
        <f t="shared" si="78"/>
        <v>99.999991292799</v>
      </c>
    </row>
    <row r="445" spans="1:10" s="16" customFormat="1" ht="15.75" outlineLevel="6">
      <c r="A445" s="22" t="s">
        <v>409</v>
      </c>
      <c r="B445" s="23" t="s">
        <v>13</v>
      </c>
      <c r="C445" s="23" t="s">
        <v>355</v>
      </c>
      <c r="D445" s="23" t="s">
        <v>408</v>
      </c>
      <c r="E445" s="23"/>
      <c r="F445" s="43">
        <v>0</v>
      </c>
      <c r="G445" s="43">
        <v>291.66533</v>
      </c>
      <c r="H445" s="43">
        <v>291.665</v>
      </c>
      <c r="I445" s="63">
        <v>0</v>
      </c>
      <c r="J445" s="63">
        <f>H445/G445*100</f>
        <v>99.99988685662436</v>
      </c>
    </row>
    <row r="446" spans="1:10" s="16" customFormat="1" ht="15.75" outlineLevel="6">
      <c r="A446" s="46" t="s">
        <v>373</v>
      </c>
      <c r="B446" s="45" t="s">
        <v>13</v>
      </c>
      <c r="C446" s="45" t="s">
        <v>355</v>
      </c>
      <c r="D446" s="45" t="s">
        <v>374</v>
      </c>
      <c r="E446" s="45"/>
      <c r="F446" s="57">
        <v>100</v>
      </c>
      <c r="G446" s="57">
        <v>44</v>
      </c>
      <c r="H446" s="57">
        <v>44</v>
      </c>
      <c r="I446" s="63">
        <f t="shared" si="77"/>
        <v>44</v>
      </c>
      <c r="J446" s="63">
        <f t="shared" si="78"/>
        <v>100</v>
      </c>
    </row>
    <row r="447" spans="1:10" s="16" customFormat="1" ht="15.75" outlineLevel="6">
      <c r="A447" s="4" t="s">
        <v>89</v>
      </c>
      <c r="B447" s="5" t="s">
        <v>13</v>
      </c>
      <c r="C447" s="5" t="s">
        <v>355</v>
      </c>
      <c r="D447" s="5" t="s">
        <v>90</v>
      </c>
      <c r="E447" s="5"/>
      <c r="F447" s="42">
        <f>F448+F449+F450</f>
        <v>50</v>
      </c>
      <c r="G447" s="42">
        <f>G448+G449+G450</f>
        <v>37.14876</v>
      </c>
      <c r="H447" s="42">
        <f>H448+H449+H450</f>
        <v>37.149</v>
      </c>
      <c r="I447" s="63">
        <f t="shared" si="77"/>
        <v>74.298</v>
      </c>
      <c r="J447" s="63">
        <f t="shared" si="78"/>
        <v>100.00064605117372</v>
      </c>
    </row>
    <row r="448" spans="1:10" s="16" customFormat="1" ht="31.5" outlineLevel="6">
      <c r="A448" s="22" t="s">
        <v>91</v>
      </c>
      <c r="B448" s="23" t="s">
        <v>13</v>
      </c>
      <c r="C448" s="23" t="s">
        <v>355</v>
      </c>
      <c r="D448" s="23" t="s">
        <v>93</v>
      </c>
      <c r="E448" s="23"/>
      <c r="F448" s="43">
        <v>30</v>
      </c>
      <c r="G448" s="43">
        <v>27.898</v>
      </c>
      <c r="H448" s="43">
        <v>27.898</v>
      </c>
      <c r="I448" s="63">
        <f t="shared" si="77"/>
        <v>92.99333333333333</v>
      </c>
      <c r="J448" s="63">
        <f t="shared" si="78"/>
        <v>100</v>
      </c>
    </row>
    <row r="449" spans="1:10" s="16" customFormat="1" ht="15.75" outlineLevel="6">
      <c r="A449" s="22" t="s">
        <v>92</v>
      </c>
      <c r="B449" s="23" t="s">
        <v>13</v>
      </c>
      <c r="C449" s="23" t="s">
        <v>355</v>
      </c>
      <c r="D449" s="23" t="s">
        <v>94</v>
      </c>
      <c r="E449" s="23"/>
      <c r="F449" s="43">
        <v>5</v>
      </c>
      <c r="G449" s="43">
        <v>4.0515</v>
      </c>
      <c r="H449" s="43">
        <v>4.052</v>
      </c>
      <c r="I449" s="63">
        <f t="shared" si="77"/>
        <v>81.03999999999999</v>
      </c>
      <c r="J449" s="63">
        <f t="shared" si="78"/>
        <v>100.01234110823151</v>
      </c>
    </row>
    <row r="450" spans="1:10" s="16" customFormat="1" ht="15.75" outlineLevel="6">
      <c r="A450" s="22" t="s">
        <v>258</v>
      </c>
      <c r="B450" s="23" t="s">
        <v>13</v>
      </c>
      <c r="C450" s="23" t="s">
        <v>355</v>
      </c>
      <c r="D450" s="23" t="s">
        <v>257</v>
      </c>
      <c r="E450" s="23"/>
      <c r="F450" s="43">
        <v>15</v>
      </c>
      <c r="G450" s="43">
        <v>5.19926</v>
      </c>
      <c r="H450" s="43">
        <v>5.199</v>
      </c>
      <c r="I450" s="63">
        <f t="shared" si="77"/>
        <v>34.66</v>
      </c>
      <c r="J450" s="63">
        <f t="shared" si="78"/>
        <v>99.99499928836026</v>
      </c>
    </row>
    <row r="451" spans="1:10" s="16" customFormat="1" ht="31.5" outlineLevel="6">
      <c r="A451" s="24" t="s">
        <v>474</v>
      </c>
      <c r="B451" s="13" t="s">
        <v>13</v>
      </c>
      <c r="C451" s="13" t="s">
        <v>218</v>
      </c>
      <c r="D451" s="13" t="s">
        <v>5</v>
      </c>
      <c r="E451" s="13"/>
      <c r="F451" s="41">
        <f>F452</f>
        <v>0</v>
      </c>
      <c r="G451" s="41">
        <f aca="true" t="shared" si="80" ref="G451:H453">G452</f>
        <v>50</v>
      </c>
      <c r="H451" s="41">
        <f t="shared" si="80"/>
        <v>50</v>
      </c>
      <c r="I451" s="63">
        <v>0</v>
      </c>
      <c r="J451" s="63">
        <f>H451/G451*100</f>
        <v>100</v>
      </c>
    </row>
    <row r="452" spans="1:10" s="16" customFormat="1" ht="47.25" outlineLevel="6">
      <c r="A452" s="4" t="s">
        <v>132</v>
      </c>
      <c r="B452" s="5" t="s">
        <v>13</v>
      </c>
      <c r="C452" s="5" t="s">
        <v>346</v>
      </c>
      <c r="D452" s="5" t="s">
        <v>5</v>
      </c>
      <c r="E452" s="5"/>
      <c r="F452" s="42">
        <f>F453</f>
        <v>0</v>
      </c>
      <c r="G452" s="42">
        <f t="shared" si="80"/>
        <v>50</v>
      </c>
      <c r="H452" s="42">
        <f t="shared" si="80"/>
        <v>50</v>
      </c>
      <c r="I452" s="63">
        <v>0</v>
      </c>
      <c r="J452" s="63">
        <f>H452/G452*100</f>
        <v>100</v>
      </c>
    </row>
    <row r="453" spans="1:10" s="16" customFormat="1" ht="31.5" outlineLevel="6">
      <c r="A453" s="78" t="s">
        <v>85</v>
      </c>
      <c r="B453" s="79" t="s">
        <v>13</v>
      </c>
      <c r="C453" s="79" t="s">
        <v>346</v>
      </c>
      <c r="D453" s="79" t="s">
        <v>86</v>
      </c>
      <c r="E453" s="79"/>
      <c r="F453" s="80">
        <f>F454</f>
        <v>0</v>
      </c>
      <c r="G453" s="80">
        <f t="shared" si="80"/>
        <v>50</v>
      </c>
      <c r="H453" s="80">
        <f t="shared" si="80"/>
        <v>50</v>
      </c>
      <c r="I453" s="63">
        <v>0</v>
      </c>
      <c r="J453" s="63">
        <f>H453/G453*100</f>
        <v>100</v>
      </c>
    </row>
    <row r="454" spans="1:10" s="16" customFormat="1" ht="31.5" outlineLevel="6">
      <c r="A454" s="22" t="s">
        <v>87</v>
      </c>
      <c r="B454" s="23" t="s">
        <v>13</v>
      </c>
      <c r="C454" s="23" t="s">
        <v>346</v>
      </c>
      <c r="D454" s="23" t="s">
        <v>88</v>
      </c>
      <c r="E454" s="23"/>
      <c r="F454" s="43">
        <v>0</v>
      </c>
      <c r="G454" s="43">
        <v>50</v>
      </c>
      <c r="H454" s="43">
        <v>50</v>
      </c>
      <c r="I454" s="63">
        <v>0</v>
      </c>
      <c r="J454" s="63">
        <f>H454/G454*100</f>
        <v>100</v>
      </c>
    </row>
    <row r="455" spans="1:10" s="16" customFormat="1" ht="17.25" customHeight="1" outlineLevel="6">
      <c r="A455" s="11" t="s">
        <v>68</v>
      </c>
      <c r="B455" s="12" t="s">
        <v>49</v>
      </c>
      <c r="C455" s="12" t="s">
        <v>210</v>
      </c>
      <c r="D455" s="12" t="s">
        <v>5</v>
      </c>
      <c r="E455" s="12"/>
      <c r="F455" s="39">
        <f>F456</f>
        <v>34422.472890000005</v>
      </c>
      <c r="G455" s="39">
        <f>G456</f>
        <v>45687.83881000001</v>
      </c>
      <c r="H455" s="39">
        <f>H456</f>
        <v>45684.63900000001</v>
      </c>
      <c r="I455" s="63">
        <f t="shared" si="77"/>
        <v>132.71748123962283</v>
      </c>
      <c r="J455" s="63">
        <f t="shared" si="78"/>
        <v>99.99299636383917</v>
      </c>
    </row>
    <row r="456" spans="1:10" s="16" customFormat="1" ht="15.75" outlineLevel="3">
      <c r="A456" s="6" t="s">
        <v>36</v>
      </c>
      <c r="B456" s="7" t="s">
        <v>14</v>
      </c>
      <c r="C456" s="7" t="s">
        <v>210</v>
      </c>
      <c r="D456" s="7" t="s">
        <v>5</v>
      </c>
      <c r="E456" s="7"/>
      <c r="F456" s="40">
        <f>F457+F486+F490+F494</f>
        <v>34422.472890000005</v>
      </c>
      <c r="G456" s="40">
        <f>G457+G486+G490+G494</f>
        <v>45687.83881000001</v>
      </c>
      <c r="H456" s="40">
        <f>H457+H486+H490+H494</f>
        <v>45684.63900000001</v>
      </c>
      <c r="I456" s="63">
        <f t="shared" si="77"/>
        <v>132.71748123962283</v>
      </c>
      <c r="J456" s="63">
        <f t="shared" si="78"/>
        <v>99.99299636383917</v>
      </c>
    </row>
    <row r="457" spans="1:10" s="16" customFormat="1" ht="19.5" customHeight="1" outlineLevel="3">
      <c r="A457" s="9" t="s">
        <v>144</v>
      </c>
      <c r="B457" s="7" t="s">
        <v>14</v>
      </c>
      <c r="C457" s="7" t="s">
        <v>236</v>
      </c>
      <c r="D457" s="7" t="s">
        <v>5</v>
      </c>
      <c r="E457" s="8"/>
      <c r="F457" s="40">
        <f>F458+F468+F482</f>
        <v>34277.472890000005</v>
      </c>
      <c r="G457" s="40">
        <f>G458+G468+G482</f>
        <v>45543.288810000005</v>
      </c>
      <c r="H457" s="40">
        <f>H458+H468+H482</f>
        <v>45540.08900000001</v>
      </c>
      <c r="I457" s="63">
        <f t="shared" si="77"/>
        <v>132.857195004261</v>
      </c>
      <c r="J457" s="63">
        <f t="shared" si="78"/>
        <v>99.99297413497442</v>
      </c>
    </row>
    <row r="458" spans="1:10" s="16" customFormat="1" ht="19.5" customHeight="1" outlineLevel="3">
      <c r="A458" s="24" t="s">
        <v>107</v>
      </c>
      <c r="B458" s="13" t="s">
        <v>14</v>
      </c>
      <c r="C458" s="13" t="s">
        <v>237</v>
      </c>
      <c r="D458" s="13" t="s">
        <v>5</v>
      </c>
      <c r="E458" s="13"/>
      <c r="F458" s="41">
        <f>F459</f>
        <v>200</v>
      </c>
      <c r="G458" s="41">
        <f>G459</f>
        <v>6786.995</v>
      </c>
      <c r="H458" s="41">
        <f>H459</f>
        <v>6783.798</v>
      </c>
      <c r="I458" s="63">
        <f t="shared" si="77"/>
        <v>3391.899</v>
      </c>
      <c r="J458" s="63">
        <f t="shared" si="78"/>
        <v>99.9528952061995</v>
      </c>
    </row>
    <row r="459" spans="1:10" s="16" customFormat="1" ht="32.25" customHeight="1" outlineLevel="3">
      <c r="A459" s="36" t="s">
        <v>145</v>
      </c>
      <c r="B459" s="5" t="s">
        <v>14</v>
      </c>
      <c r="C459" s="5" t="s">
        <v>356</v>
      </c>
      <c r="D459" s="5" t="s">
        <v>5</v>
      </c>
      <c r="E459" s="5"/>
      <c r="F459" s="42">
        <f>F460+F462+F464</f>
        <v>200</v>
      </c>
      <c r="G459" s="42">
        <f>G460+G462+G464</f>
        <v>6786.995</v>
      </c>
      <c r="H459" s="42">
        <f>H460+H462+H464</f>
        <v>6783.798</v>
      </c>
      <c r="I459" s="63">
        <f t="shared" si="77"/>
        <v>3391.899</v>
      </c>
      <c r="J459" s="63">
        <f t="shared" si="78"/>
        <v>99.9528952061995</v>
      </c>
    </row>
    <row r="460" spans="1:10" s="16" customFormat="1" ht="19.5" customHeight="1" outlineLevel="3">
      <c r="A460" s="64" t="s">
        <v>85</v>
      </c>
      <c r="B460" s="65" t="s">
        <v>14</v>
      </c>
      <c r="C460" s="65" t="s">
        <v>356</v>
      </c>
      <c r="D460" s="65" t="s">
        <v>86</v>
      </c>
      <c r="E460" s="65"/>
      <c r="F460" s="75">
        <f>F461</f>
        <v>100</v>
      </c>
      <c r="G460" s="75">
        <f>G461</f>
        <v>569.995</v>
      </c>
      <c r="H460" s="75">
        <f>H461</f>
        <v>569.995</v>
      </c>
      <c r="I460" s="63">
        <f t="shared" si="77"/>
        <v>569.995</v>
      </c>
      <c r="J460" s="63">
        <f t="shared" si="78"/>
        <v>100</v>
      </c>
    </row>
    <row r="461" spans="1:10" s="16" customFormat="1" ht="19.5" customHeight="1" outlineLevel="3">
      <c r="A461" s="22" t="s">
        <v>87</v>
      </c>
      <c r="B461" s="23" t="s">
        <v>14</v>
      </c>
      <c r="C461" s="23" t="s">
        <v>356</v>
      </c>
      <c r="D461" s="23" t="s">
        <v>88</v>
      </c>
      <c r="E461" s="23"/>
      <c r="F461" s="73">
        <v>100</v>
      </c>
      <c r="G461" s="73">
        <v>569.995</v>
      </c>
      <c r="H461" s="73">
        <v>569.995</v>
      </c>
      <c r="I461" s="63">
        <f t="shared" si="77"/>
        <v>569.995</v>
      </c>
      <c r="J461" s="63">
        <f t="shared" si="78"/>
        <v>100</v>
      </c>
    </row>
    <row r="462" spans="1:10" s="16" customFormat="1" ht="19.5" customHeight="1" outlineLevel="3">
      <c r="A462" s="64" t="s">
        <v>268</v>
      </c>
      <c r="B462" s="65" t="s">
        <v>14</v>
      </c>
      <c r="C462" s="65" t="s">
        <v>356</v>
      </c>
      <c r="D462" s="65" t="s">
        <v>267</v>
      </c>
      <c r="E462" s="65"/>
      <c r="F462" s="67">
        <f>F463</f>
        <v>0</v>
      </c>
      <c r="G462" s="67">
        <f>G463</f>
        <v>0</v>
      </c>
      <c r="H462" s="67">
        <f>H463</f>
        <v>0</v>
      </c>
      <c r="I462" s="63">
        <v>0</v>
      </c>
      <c r="J462" s="63">
        <v>0</v>
      </c>
    </row>
    <row r="463" spans="1:10" s="16" customFormat="1" ht="19.5" customHeight="1" outlineLevel="3">
      <c r="A463" s="46" t="s">
        <v>269</v>
      </c>
      <c r="B463" s="23" t="s">
        <v>14</v>
      </c>
      <c r="C463" s="23" t="s">
        <v>356</v>
      </c>
      <c r="D463" s="45" t="s">
        <v>266</v>
      </c>
      <c r="E463" s="45"/>
      <c r="F463" s="57">
        <v>0</v>
      </c>
      <c r="G463" s="57">
        <v>0</v>
      </c>
      <c r="H463" s="57">
        <v>0</v>
      </c>
      <c r="I463" s="63">
        <v>0</v>
      </c>
      <c r="J463" s="63">
        <v>0</v>
      </c>
    </row>
    <row r="464" spans="1:10" s="16" customFormat="1" ht="19.5" customHeight="1" outlineLevel="3">
      <c r="A464" s="64" t="s">
        <v>411</v>
      </c>
      <c r="B464" s="65" t="s">
        <v>14</v>
      </c>
      <c r="C464" s="65" t="s">
        <v>356</v>
      </c>
      <c r="D464" s="65" t="s">
        <v>410</v>
      </c>
      <c r="E464" s="65"/>
      <c r="F464" s="67">
        <f>F467+F465+F466</f>
        <v>100</v>
      </c>
      <c r="G464" s="67">
        <f>G467+G465+G466</f>
        <v>6217</v>
      </c>
      <c r="H464" s="67">
        <f>H467+H465+H466</f>
        <v>6213.803</v>
      </c>
      <c r="I464" s="63">
        <f t="shared" si="77"/>
        <v>6213.803</v>
      </c>
      <c r="J464" s="63">
        <f t="shared" si="78"/>
        <v>99.94857648383466</v>
      </c>
    </row>
    <row r="465" spans="1:10" s="16" customFormat="1" ht="51" customHeight="1" outlineLevel="3">
      <c r="A465" s="46" t="s">
        <v>475</v>
      </c>
      <c r="B465" s="23" t="s">
        <v>14</v>
      </c>
      <c r="C465" s="23" t="s">
        <v>356</v>
      </c>
      <c r="D465" s="45" t="s">
        <v>476</v>
      </c>
      <c r="E465" s="45"/>
      <c r="F465" s="57">
        <v>0</v>
      </c>
      <c r="G465" s="57">
        <v>6000</v>
      </c>
      <c r="H465" s="57">
        <v>6000</v>
      </c>
      <c r="I465" s="63">
        <v>0</v>
      </c>
      <c r="J465" s="63">
        <f>H465/G465*100</f>
        <v>100</v>
      </c>
    </row>
    <row r="466" spans="1:10" s="16" customFormat="1" ht="34.5" customHeight="1" outlineLevel="3">
      <c r="A466" s="46" t="s">
        <v>477</v>
      </c>
      <c r="B466" s="23" t="s">
        <v>14</v>
      </c>
      <c r="C466" s="23" t="s">
        <v>356</v>
      </c>
      <c r="D466" s="45" t="s">
        <v>478</v>
      </c>
      <c r="E466" s="45"/>
      <c r="F466" s="57">
        <v>0</v>
      </c>
      <c r="G466" s="57">
        <v>153</v>
      </c>
      <c r="H466" s="57">
        <v>150</v>
      </c>
      <c r="I466" s="63">
        <v>0</v>
      </c>
      <c r="J466" s="63">
        <f>H466/G466*100</f>
        <v>98.0392156862745</v>
      </c>
    </row>
    <row r="467" spans="1:10" s="16" customFormat="1" ht="25.5" customHeight="1" outlineLevel="3">
      <c r="A467" s="46" t="s">
        <v>104</v>
      </c>
      <c r="B467" s="23" t="s">
        <v>14</v>
      </c>
      <c r="C467" s="23" t="s">
        <v>356</v>
      </c>
      <c r="D467" s="45" t="s">
        <v>103</v>
      </c>
      <c r="E467" s="45"/>
      <c r="F467" s="57">
        <v>100</v>
      </c>
      <c r="G467" s="57">
        <v>64</v>
      </c>
      <c r="H467" s="57">
        <v>63.803</v>
      </c>
      <c r="I467" s="63">
        <f t="shared" si="77"/>
        <v>63.803</v>
      </c>
      <c r="J467" s="63">
        <f t="shared" si="78"/>
        <v>99.69218749999999</v>
      </c>
    </row>
    <row r="468" spans="1:10" s="16" customFormat="1" ht="35.25" customHeight="1" outlineLevel="3">
      <c r="A468" s="30" t="s">
        <v>146</v>
      </c>
      <c r="B468" s="13" t="s">
        <v>14</v>
      </c>
      <c r="C468" s="13" t="s">
        <v>238</v>
      </c>
      <c r="D468" s="13" t="s">
        <v>5</v>
      </c>
      <c r="E468" s="13"/>
      <c r="F468" s="41">
        <f>F469+F473+F476+F479</f>
        <v>34067.472890000005</v>
      </c>
      <c r="G468" s="41">
        <f>G469+G473+G476+G479</f>
        <v>38756.29381</v>
      </c>
      <c r="H468" s="41">
        <f>H469+H473+H476+H479</f>
        <v>38756.291000000005</v>
      </c>
      <c r="I468" s="63">
        <f t="shared" si="77"/>
        <v>113.76332821967648</v>
      </c>
      <c r="J468" s="63">
        <f t="shared" si="78"/>
        <v>99.99999274956473</v>
      </c>
    </row>
    <row r="469" spans="1:10" s="16" customFormat="1" ht="31.5" outlineLevel="3">
      <c r="A469" s="4" t="s">
        <v>147</v>
      </c>
      <c r="B469" s="5" t="s">
        <v>14</v>
      </c>
      <c r="C469" s="5" t="s">
        <v>239</v>
      </c>
      <c r="D469" s="5" t="s">
        <v>5</v>
      </c>
      <c r="E469" s="5"/>
      <c r="F469" s="42">
        <f>F470</f>
        <v>20948.81</v>
      </c>
      <c r="G469" s="42">
        <f>G470</f>
        <v>25637.63466</v>
      </c>
      <c r="H469" s="42">
        <f>H470</f>
        <v>25637.635</v>
      </c>
      <c r="I469" s="63">
        <f t="shared" si="77"/>
        <v>122.38229761022224</v>
      </c>
      <c r="J469" s="63">
        <f t="shared" si="78"/>
        <v>100.00000132617537</v>
      </c>
    </row>
    <row r="470" spans="1:10" s="16" customFormat="1" ht="15.75" outlineLevel="3">
      <c r="A470" s="64" t="s">
        <v>105</v>
      </c>
      <c r="B470" s="65" t="s">
        <v>14</v>
      </c>
      <c r="C470" s="65" t="s">
        <v>239</v>
      </c>
      <c r="D470" s="65" t="s">
        <v>106</v>
      </c>
      <c r="E470" s="65"/>
      <c r="F470" s="67">
        <f>F471+F472</f>
        <v>20948.81</v>
      </c>
      <c r="G470" s="67">
        <f>G471+G472</f>
        <v>25637.63466</v>
      </c>
      <c r="H470" s="67">
        <f>H471+H472</f>
        <v>25637.635</v>
      </c>
      <c r="I470" s="63">
        <f t="shared" si="77"/>
        <v>122.38229761022224</v>
      </c>
      <c r="J470" s="63">
        <f t="shared" si="78"/>
        <v>100.00000132617537</v>
      </c>
    </row>
    <row r="471" spans="1:10" s="16" customFormat="1" ht="47.25" outlineLevel="3">
      <c r="A471" s="26" t="s">
        <v>170</v>
      </c>
      <c r="B471" s="23" t="s">
        <v>14</v>
      </c>
      <c r="C471" s="23" t="s">
        <v>239</v>
      </c>
      <c r="D471" s="23" t="s">
        <v>77</v>
      </c>
      <c r="E471" s="23"/>
      <c r="F471" s="43">
        <v>18548.81</v>
      </c>
      <c r="G471" s="43">
        <v>19030.74272</v>
      </c>
      <c r="H471" s="43">
        <v>19030.743</v>
      </c>
      <c r="I471" s="63">
        <f t="shared" si="77"/>
        <v>102.59818823956898</v>
      </c>
      <c r="J471" s="63">
        <f t="shared" si="78"/>
        <v>100.00000147130359</v>
      </c>
    </row>
    <row r="472" spans="1:10" s="16" customFormat="1" ht="15.75" outlineLevel="3">
      <c r="A472" s="26" t="s">
        <v>78</v>
      </c>
      <c r="B472" s="23" t="s">
        <v>14</v>
      </c>
      <c r="C472" s="23" t="s">
        <v>247</v>
      </c>
      <c r="D472" s="23" t="s">
        <v>79</v>
      </c>
      <c r="E472" s="23"/>
      <c r="F472" s="43">
        <v>2400</v>
      </c>
      <c r="G472" s="43">
        <v>6606.89194</v>
      </c>
      <c r="H472" s="43">
        <v>6606.892</v>
      </c>
      <c r="I472" s="63">
        <f t="shared" si="77"/>
        <v>275.2871666666667</v>
      </c>
      <c r="J472" s="63">
        <f t="shared" si="78"/>
        <v>100.00000090814258</v>
      </c>
    </row>
    <row r="473" spans="1:10" s="16" customFormat="1" ht="31.5" outlineLevel="3">
      <c r="A473" s="4" t="s">
        <v>148</v>
      </c>
      <c r="B473" s="5" t="s">
        <v>14</v>
      </c>
      <c r="C473" s="5" t="s">
        <v>240</v>
      </c>
      <c r="D473" s="5" t="s">
        <v>5</v>
      </c>
      <c r="E473" s="5"/>
      <c r="F473" s="42">
        <f aca="true" t="shared" si="81" ref="F473:H474">F474</f>
        <v>12885.21</v>
      </c>
      <c r="G473" s="42">
        <f t="shared" si="81"/>
        <v>12885.21</v>
      </c>
      <c r="H473" s="42">
        <f t="shared" si="81"/>
        <v>12885.21</v>
      </c>
      <c r="I473" s="63">
        <f t="shared" si="77"/>
        <v>100</v>
      </c>
      <c r="J473" s="63">
        <f t="shared" si="78"/>
        <v>100</v>
      </c>
    </row>
    <row r="474" spans="1:10" s="16" customFormat="1" ht="15.75" outlineLevel="3">
      <c r="A474" s="64" t="s">
        <v>105</v>
      </c>
      <c r="B474" s="65" t="s">
        <v>14</v>
      </c>
      <c r="C474" s="65" t="s">
        <v>240</v>
      </c>
      <c r="D474" s="65" t="s">
        <v>106</v>
      </c>
      <c r="E474" s="65"/>
      <c r="F474" s="67">
        <f t="shared" si="81"/>
        <v>12885.21</v>
      </c>
      <c r="G474" s="67">
        <f t="shared" si="81"/>
        <v>12885.21</v>
      </c>
      <c r="H474" s="67">
        <f t="shared" si="81"/>
        <v>12885.21</v>
      </c>
      <c r="I474" s="63">
        <f t="shared" si="77"/>
        <v>100</v>
      </c>
      <c r="J474" s="63">
        <f t="shared" si="78"/>
        <v>100</v>
      </c>
    </row>
    <row r="475" spans="1:10" s="16" customFormat="1" ht="47.25" outlineLevel="3">
      <c r="A475" s="26" t="s">
        <v>170</v>
      </c>
      <c r="B475" s="23" t="s">
        <v>14</v>
      </c>
      <c r="C475" s="23" t="s">
        <v>240</v>
      </c>
      <c r="D475" s="23" t="s">
        <v>77</v>
      </c>
      <c r="E475" s="23"/>
      <c r="F475" s="43">
        <v>12885.21</v>
      </c>
      <c r="G475" s="43">
        <v>12885.21</v>
      </c>
      <c r="H475" s="43">
        <v>12885.21</v>
      </c>
      <c r="I475" s="63">
        <f t="shared" si="77"/>
        <v>100</v>
      </c>
      <c r="J475" s="63">
        <f t="shared" si="78"/>
        <v>100</v>
      </c>
    </row>
    <row r="476" spans="1:10" s="16" customFormat="1" ht="31.5" outlineLevel="3">
      <c r="A476" s="4" t="s">
        <v>302</v>
      </c>
      <c r="B476" s="5" t="s">
        <v>14</v>
      </c>
      <c r="C476" s="5" t="s">
        <v>296</v>
      </c>
      <c r="D476" s="5" t="s">
        <v>5</v>
      </c>
      <c r="E476" s="5"/>
      <c r="F476" s="42">
        <f aca="true" t="shared" si="82" ref="F476:H477">F477</f>
        <v>226.44289</v>
      </c>
      <c r="G476" s="42">
        <f t="shared" si="82"/>
        <v>226.44289</v>
      </c>
      <c r="H476" s="42">
        <f t="shared" si="82"/>
        <v>226.44</v>
      </c>
      <c r="I476" s="63">
        <f t="shared" si="77"/>
        <v>99.99872374001232</v>
      </c>
      <c r="J476" s="63">
        <f t="shared" si="78"/>
        <v>99.99872374001232</v>
      </c>
    </row>
    <row r="477" spans="1:10" s="16" customFormat="1" ht="15.75" outlineLevel="3">
      <c r="A477" s="64" t="s">
        <v>105</v>
      </c>
      <c r="B477" s="65" t="s">
        <v>14</v>
      </c>
      <c r="C477" s="65" t="s">
        <v>296</v>
      </c>
      <c r="D477" s="65" t="s">
        <v>106</v>
      </c>
      <c r="E477" s="65"/>
      <c r="F477" s="67">
        <f t="shared" si="82"/>
        <v>226.44289</v>
      </c>
      <c r="G477" s="67">
        <f t="shared" si="82"/>
        <v>226.44289</v>
      </c>
      <c r="H477" s="67">
        <f t="shared" si="82"/>
        <v>226.44</v>
      </c>
      <c r="I477" s="63">
        <f t="shared" si="77"/>
        <v>99.99872374001232</v>
      </c>
      <c r="J477" s="63">
        <f t="shared" si="78"/>
        <v>99.99872374001232</v>
      </c>
    </row>
    <row r="478" spans="1:10" s="16" customFormat="1" ht="15.75" outlineLevel="3">
      <c r="A478" s="26" t="s">
        <v>78</v>
      </c>
      <c r="B478" s="23" t="s">
        <v>14</v>
      </c>
      <c r="C478" s="23" t="s">
        <v>296</v>
      </c>
      <c r="D478" s="23" t="s">
        <v>79</v>
      </c>
      <c r="E478" s="23"/>
      <c r="F478" s="43">
        <v>226.44289</v>
      </c>
      <c r="G478" s="43">
        <v>226.44289</v>
      </c>
      <c r="H478" s="43">
        <v>226.44</v>
      </c>
      <c r="I478" s="63">
        <f t="shared" si="77"/>
        <v>99.99872374001232</v>
      </c>
      <c r="J478" s="63">
        <f t="shared" si="78"/>
        <v>99.99872374001232</v>
      </c>
    </row>
    <row r="479" spans="1:10" s="16" customFormat="1" ht="47.25" outlineLevel="3">
      <c r="A479" s="4" t="s">
        <v>314</v>
      </c>
      <c r="B479" s="5" t="s">
        <v>14</v>
      </c>
      <c r="C479" s="5" t="s">
        <v>313</v>
      </c>
      <c r="D479" s="5" t="s">
        <v>5</v>
      </c>
      <c r="E479" s="5"/>
      <c r="F479" s="42">
        <f aca="true" t="shared" si="83" ref="F479:H480">F480</f>
        <v>7.01</v>
      </c>
      <c r="G479" s="42">
        <f t="shared" si="83"/>
        <v>7.00626</v>
      </c>
      <c r="H479" s="42">
        <f t="shared" si="83"/>
        <v>7.006</v>
      </c>
      <c r="I479" s="63">
        <f t="shared" si="77"/>
        <v>99.94293865905848</v>
      </c>
      <c r="J479" s="63">
        <f t="shared" si="78"/>
        <v>99.99628903295054</v>
      </c>
    </row>
    <row r="480" spans="1:10" s="16" customFormat="1" ht="15.75" outlineLevel="3">
      <c r="A480" s="78" t="s">
        <v>105</v>
      </c>
      <c r="B480" s="79" t="s">
        <v>14</v>
      </c>
      <c r="C480" s="79" t="s">
        <v>313</v>
      </c>
      <c r="D480" s="79" t="s">
        <v>106</v>
      </c>
      <c r="E480" s="79"/>
      <c r="F480" s="80">
        <f t="shared" si="83"/>
        <v>7.01</v>
      </c>
      <c r="G480" s="80">
        <f t="shared" si="83"/>
        <v>7.00626</v>
      </c>
      <c r="H480" s="80">
        <f t="shared" si="83"/>
        <v>7.006</v>
      </c>
      <c r="I480" s="63">
        <f t="shared" si="77"/>
        <v>99.94293865905848</v>
      </c>
      <c r="J480" s="63">
        <f t="shared" si="78"/>
        <v>99.99628903295054</v>
      </c>
    </row>
    <row r="481" spans="1:10" s="16" customFormat="1" ht="15.75" outlineLevel="3">
      <c r="A481" s="26" t="s">
        <v>78</v>
      </c>
      <c r="B481" s="23" t="s">
        <v>14</v>
      </c>
      <c r="C481" s="23" t="s">
        <v>313</v>
      </c>
      <c r="D481" s="23" t="s">
        <v>79</v>
      </c>
      <c r="E481" s="23"/>
      <c r="F481" s="43">
        <v>7.01</v>
      </c>
      <c r="G481" s="43">
        <v>7.00626</v>
      </c>
      <c r="H481" s="43">
        <v>7.006</v>
      </c>
      <c r="I481" s="63">
        <f t="shared" si="77"/>
        <v>99.94293865905848</v>
      </c>
      <c r="J481" s="63">
        <f t="shared" si="78"/>
        <v>99.99628903295054</v>
      </c>
    </row>
    <row r="482" spans="1:10" s="16" customFormat="1" ht="31.5" outlineLevel="3">
      <c r="A482" s="30" t="s">
        <v>316</v>
      </c>
      <c r="B482" s="13" t="s">
        <v>14</v>
      </c>
      <c r="C482" s="13" t="s">
        <v>315</v>
      </c>
      <c r="D482" s="13" t="s">
        <v>5</v>
      </c>
      <c r="E482" s="13"/>
      <c r="F482" s="41">
        <f aca="true" t="shared" si="84" ref="F482:H484">F483</f>
        <v>10</v>
      </c>
      <c r="G482" s="41">
        <f t="shared" si="84"/>
        <v>0</v>
      </c>
      <c r="H482" s="41">
        <f t="shared" si="84"/>
        <v>0</v>
      </c>
      <c r="I482" s="63">
        <f t="shared" si="77"/>
        <v>0</v>
      </c>
      <c r="J482" s="63">
        <v>0</v>
      </c>
    </row>
    <row r="483" spans="1:10" s="16" customFormat="1" ht="31.5" outlineLevel="3">
      <c r="A483" s="4" t="s">
        <v>317</v>
      </c>
      <c r="B483" s="5" t="s">
        <v>14</v>
      </c>
      <c r="C483" s="5" t="s">
        <v>366</v>
      </c>
      <c r="D483" s="5" t="s">
        <v>5</v>
      </c>
      <c r="E483" s="5"/>
      <c r="F483" s="42">
        <f t="shared" si="84"/>
        <v>10</v>
      </c>
      <c r="G483" s="42">
        <f t="shared" si="84"/>
        <v>0</v>
      </c>
      <c r="H483" s="42">
        <f t="shared" si="84"/>
        <v>0</v>
      </c>
      <c r="I483" s="63">
        <f t="shared" si="77"/>
        <v>0</v>
      </c>
      <c r="J483" s="63">
        <v>0</v>
      </c>
    </row>
    <row r="484" spans="1:10" s="16" customFormat="1" ht="15.75" outlineLevel="3">
      <c r="A484" s="64" t="s">
        <v>105</v>
      </c>
      <c r="B484" s="65" t="s">
        <v>14</v>
      </c>
      <c r="C484" s="65" t="s">
        <v>366</v>
      </c>
      <c r="D484" s="65" t="s">
        <v>86</v>
      </c>
      <c r="E484" s="65"/>
      <c r="F484" s="67">
        <f t="shared" si="84"/>
        <v>10</v>
      </c>
      <c r="G484" s="67">
        <f t="shared" si="84"/>
        <v>0</v>
      </c>
      <c r="H484" s="67">
        <f t="shared" si="84"/>
        <v>0</v>
      </c>
      <c r="I484" s="63">
        <f t="shared" si="77"/>
        <v>0</v>
      </c>
      <c r="J484" s="63">
        <v>0</v>
      </c>
    </row>
    <row r="485" spans="1:10" s="16" customFormat="1" ht="47.25" outlineLevel="3">
      <c r="A485" s="26" t="s">
        <v>170</v>
      </c>
      <c r="B485" s="23" t="s">
        <v>14</v>
      </c>
      <c r="C485" s="23" t="s">
        <v>366</v>
      </c>
      <c r="D485" s="23" t="s">
        <v>88</v>
      </c>
      <c r="E485" s="23"/>
      <c r="F485" s="43">
        <v>10</v>
      </c>
      <c r="G485" s="43">
        <v>0</v>
      </c>
      <c r="H485" s="43">
        <v>0</v>
      </c>
      <c r="I485" s="63">
        <f t="shared" si="77"/>
        <v>0</v>
      </c>
      <c r="J485" s="63">
        <v>0</v>
      </c>
    </row>
    <row r="486" spans="1:10" s="16" customFormat="1" ht="15.75" outlineLevel="3">
      <c r="A486" s="6" t="s">
        <v>193</v>
      </c>
      <c r="B486" s="7" t="s">
        <v>14</v>
      </c>
      <c r="C486" s="7" t="s">
        <v>241</v>
      </c>
      <c r="D486" s="7" t="s">
        <v>5</v>
      </c>
      <c r="E486" s="7"/>
      <c r="F486" s="40">
        <f aca="true" t="shared" si="85" ref="F486:H488">F487</f>
        <v>80</v>
      </c>
      <c r="G486" s="40">
        <f t="shared" si="85"/>
        <v>79.55</v>
      </c>
      <c r="H486" s="40">
        <f t="shared" si="85"/>
        <v>79.55</v>
      </c>
      <c r="I486" s="63">
        <f t="shared" si="77"/>
        <v>99.4375</v>
      </c>
      <c r="J486" s="63">
        <f t="shared" si="78"/>
        <v>100</v>
      </c>
    </row>
    <row r="487" spans="1:10" s="16" customFormat="1" ht="36" customHeight="1" outlineLevel="3">
      <c r="A487" s="36" t="s">
        <v>149</v>
      </c>
      <c r="B487" s="5" t="s">
        <v>14</v>
      </c>
      <c r="C487" s="5" t="s">
        <v>357</v>
      </c>
      <c r="D487" s="5" t="s">
        <v>5</v>
      </c>
      <c r="E487" s="5"/>
      <c r="F487" s="42">
        <f t="shared" si="85"/>
        <v>80</v>
      </c>
      <c r="G487" s="42">
        <f t="shared" si="85"/>
        <v>79.55</v>
      </c>
      <c r="H487" s="42">
        <f t="shared" si="85"/>
        <v>79.55</v>
      </c>
      <c r="I487" s="63">
        <f t="shared" si="77"/>
        <v>99.4375</v>
      </c>
      <c r="J487" s="63">
        <f t="shared" si="78"/>
        <v>100</v>
      </c>
    </row>
    <row r="488" spans="1:10" s="16" customFormat="1" ht="31.5" outlineLevel="3">
      <c r="A488" s="64" t="s">
        <v>85</v>
      </c>
      <c r="B488" s="65" t="s">
        <v>14</v>
      </c>
      <c r="C488" s="65" t="s">
        <v>357</v>
      </c>
      <c r="D488" s="65" t="s">
        <v>86</v>
      </c>
      <c r="E488" s="65"/>
      <c r="F488" s="67">
        <f t="shared" si="85"/>
        <v>80</v>
      </c>
      <c r="G488" s="67">
        <f t="shared" si="85"/>
        <v>79.55</v>
      </c>
      <c r="H488" s="67">
        <f t="shared" si="85"/>
        <v>79.55</v>
      </c>
      <c r="I488" s="63">
        <f t="shared" si="77"/>
        <v>99.4375</v>
      </c>
      <c r="J488" s="63">
        <f t="shared" si="78"/>
        <v>100</v>
      </c>
    </row>
    <row r="489" spans="1:10" s="16" customFormat="1" ht="31.5" outlineLevel="3">
      <c r="A489" s="22" t="s">
        <v>87</v>
      </c>
      <c r="B489" s="23" t="s">
        <v>14</v>
      </c>
      <c r="C489" s="23" t="s">
        <v>357</v>
      </c>
      <c r="D489" s="23" t="s">
        <v>88</v>
      </c>
      <c r="E489" s="23"/>
      <c r="F489" s="43">
        <v>80</v>
      </c>
      <c r="G489" s="43">
        <v>79.55</v>
      </c>
      <c r="H489" s="43">
        <v>79.55</v>
      </c>
      <c r="I489" s="63">
        <f t="shared" si="77"/>
        <v>99.4375</v>
      </c>
      <c r="J489" s="63">
        <f t="shared" si="78"/>
        <v>100</v>
      </c>
    </row>
    <row r="490" spans="1:10" s="16" customFormat="1" ht="31.5" outlineLevel="3">
      <c r="A490" s="6" t="s">
        <v>303</v>
      </c>
      <c r="B490" s="7" t="s">
        <v>14</v>
      </c>
      <c r="C490" s="7" t="s">
        <v>242</v>
      </c>
      <c r="D490" s="7" t="s">
        <v>5</v>
      </c>
      <c r="E490" s="7"/>
      <c r="F490" s="40">
        <f aca="true" t="shared" si="86" ref="F490:H492">F491</f>
        <v>50</v>
      </c>
      <c r="G490" s="40">
        <f t="shared" si="86"/>
        <v>50</v>
      </c>
      <c r="H490" s="40">
        <f t="shared" si="86"/>
        <v>50</v>
      </c>
      <c r="I490" s="63">
        <f t="shared" si="77"/>
        <v>100</v>
      </c>
      <c r="J490" s="63">
        <f t="shared" si="78"/>
        <v>100</v>
      </c>
    </row>
    <row r="491" spans="1:10" s="16" customFormat="1" ht="31.5" outlineLevel="3">
      <c r="A491" s="36" t="s">
        <v>150</v>
      </c>
      <c r="B491" s="5" t="s">
        <v>14</v>
      </c>
      <c r="C491" s="5" t="s">
        <v>358</v>
      </c>
      <c r="D491" s="5" t="s">
        <v>5</v>
      </c>
      <c r="E491" s="5"/>
      <c r="F491" s="42">
        <f t="shared" si="86"/>
        <v>50</v>
      </c>
      <c r="G491" s="42">
        <f t="shared" si="86"/>
        <v>50</v>
      </c>
      <c r="H491" s="42">
        <f t="shared" si="86"/>
        <v>50</v>
      </c>
      <c r="I491" s="63">
        <f t="shared" si="77"/>
        <v>100</v>
      </c>
      <c r="J491" s="63">
        <f t="shared" si="78"/>
        <v>100</v>
      </c>
    </row>
    <row r="492" spans="1:10" s="16" customFormat="1" ht="31.5" outlineLevel="3">
      <c r="A492" s="64" t="s">
        <v>85</v>
      </c>
      <c r="B492" s="65" t="s">
        <v>14</v>
      </c>
      <c r="C492" s="65" t="s">
        <v>358</v>
      </c>
      <c r="D492" s="65" t="s">
        <v>86</v>
      </c>
      <c r="E492" s="65"/>
      <c r="F492" s="67">
        <f t="shared" si="86"/>
        <v>50</v>
      </c>
      <c r="G492" s="67">
        <f t="shared" si="86"/>
        <v>50</v>
      </c>
      <c r="H492" s="67">
        <f t="shared" si="86"/>
        <v>50</v>
      </c>
      <c r="I492" s="63">
        <f t="shared" si="77"/>
        <v>100</v>
      </c>
      <c r="J492" s="63">
        <f t="shared" si="78"/>
        <v>100</v>
      </c>
    </row>
    <row r="493" spans="1:10" s="16" customFormat="1" ht="31.5" outlineLevel="3">
      <c r="A493" s="22" t="s">
        <v>87</v>
      </c>
      <c r="B493" s="23" t="s">
        <v>14</v>
      </c>
      <c r="C493" s="23" t="s">
        <v>358</v>
      </c>
      <c r="D493" s="23" t="s">
        <v>88</v>
      </c>
      <c r="E493" s="23"/>
      <c r="F493" s="43">
        <v>50</v>
      </c>
      <c r="G493" s="43">
        <v>50</v>
      </c>
      <c r="H493" s="43">
        <v>50</v>
      </c>
      <c r="I493" s="63">
        <f t="shared" si="77"/>
        <v>100</v>
      </c>
      <c r="J493" s="63">
        <f t="shared" si="78"/>
        <v>100</v>
      </c>
    </row>
    <row r="494" spans="1:10" s="16" customFormat="1" ht="31.5" outlineLevel="3">
      <c r="A494" s="6" t="s">
        <v>429</v>
      </c>
      <c r="B494" s="7" t="s">
        <v>14</v>
      </c>
      <c r="C494" s="7" t="s">
        <v>397</v>
      </c>
      <c r="D494" s="7" t="s">
        <v>5</v>
      </c>
      <c r="E494" s="7"/>
      <c r="F494" s="40">
        <f aca="true" t="shared" si="87" ref="F494:H496">F495</f>
        <v>15</v>
      </c>
      <c r="G494" s="40">
        <f t="shared" si="87"/>
        <v>15</v>
      </c>
      <c r="H494" s="40">
        <f t="shared" si="87"/>
        <v>15</v>
      </c>
      <c r="I494" s="63">
        <f t="shared" si="77"/>
        <v>100</v>
      </c>
      <c r="J494" s="63">
        <f t="shared" si="78"/>
        <v>100</v>
      </c>
    </row>
    <row r="495" spans="1:10" s="16" customFormat="1" ht="31.5" outlineLevel="3">
      <c r="A495" s="36" t="s">
        <v>430</v>
      </c>
      <c r="B495" s="5" t="s">
        <v>14</v>
      </c>
      <c r="C495" s="5" t="s">
        <v>428</v>
      </c>
      <c r="D495" s="5" t="s">
        <v>5</v>
      </c>
      <c r="E495" s="5"/>
      <c r="F495" s="42">
        <f t="shared" si="87"/>
        <v>15</v>
      </c>
      <c r="G495" s="42">
        <f t="shared" si="87"/>
        <v>15</v>
      </c>
      <c r="H495" s="42">
        <f t="shared" si="87"/>
        <v>15</v>
      </c>
      <c r="I495" s="63">
        <f t="shared" si="77"/>
        <v>100</v>
      </c>
      <c r="J495" s="63">
        <f t="shared" si="78"/>
        <v>100</v>
      </c>
    </row>
    <row r="496" spans="1:10" s="16" customFormat="1" ht="15.75" outlineLevel="3">
      <c r="A496" s="64" t="s">
        <v>105</v>
      </c>
      <c r="B496" s="65" t="s">
        <v>14</v>
      </c>
      <c r="C496" s="65" t="s">
        <v>428</v>
      </c>
      <c r="D496" s="65" t="s">
        <v>106</v>
      </c>
      <c r="E496" s="65"/>
      <c r="F496" s="67">
        <f t="shared" si="87"/>
        <v>15</v>
      </c>
      <c r="G496" s="67">
        <f t="shared" si="87"/>
        <v>15</v>
      </c>
      <c r="H496" s="67">
        <f t="shared" si="87"/>
        <v>15</v>
      </c>
      <c r="I496" s="63">
        <f t="shared" si="77"/>
        <v>100</v>
      </c>
      <c r="J496" s="63">
        <f t="shared" si="78"/>
        <v>100</v>
      </c>
    </row>
    <row r="497" spans="1:10" s="16" customFormat="1" ht="15.75" outlineLevel="3">
      <c r="A497" s="26" t="s">
        <v>78</v>
      </c>
      <c r="B497" s="23" t="s">
        <v>14</v>
      </c>
      <c r="C497" s="23" t="s">
        <v>428</v>
      </c>
      <c r="D497" s="23" t="s">
        <v>79</v>
      </c>
      <c r="E497" s="23"/>
      <c r="F497" s="43">
        <v>15</v>
      </c>
      <c r="G497" s="43">
        <v>15</v>
      </c>
      <c r="H497" s="43">
        <v>15</v>
      </c>
      <c r="I497" s="63">
        <f t="shared" si="77"/>
        <v>100</v>
      </c>
      <c r="J497" s="63">
        <f t="shared" si="78"/>
        <v>100</v>
      </c>
    </row>
    <row r="498" spans="1:10" s="16" customFormat="1" ht="17.25" customHeight="1" outlineLevel="6">
      <c r="A498" s="11" t="s">
        <v>48</v>
      </c>
      <c r="B498" s="12" t="s">
        <v>47</v>
      </c>
      <c r="C498" s="12" t="s">
        <v>210</v>
      </c>
      <c r="D498" s="12" t="s">
        <v>5</v>
      </c>
      <c r="E498" s="12"/>
      <c r="F498" s="39">
        <f>F499+F505+F538+F555</f>
        <v>58640.03126</v>
      </c>
      <c r="G498" s="39">
        <f>G499+G505+G538+G555</f>
        <v>60113.46040999999</v>
      </c>
      <c r="H498" s="39">
        <f>H499+H505+H538+H555</f>
        <v>59845.56</v>
      </c>
      <c r="I498" s="63">
        <f t="shared" si="77"/>
        <v>102.05581189862414</v>
      </c>
      <c r="J498" s="63">
        <f t="shared" si="78"/>
        <v>99.55434205887866</v>
      </c>
    </row>
    <row r="499" spans="1:10" s="16" customFormat="1" ht="15.75" outlineLevel="3">
      <c r="A499" s="32" t="s">
        <v>38</v>
      </c>
      <c r="B499" s="21" t="s">
        <v>15</v>
      </c>
      <c r="C499" s="21" t="s">
        <v>210</v>
      </c>
      <c r="D499" s="21" t="s">
        <v>5</v>
      </c>
      <c r="E499" s="21"/>
      <c r="F499" s="70">
        <f aca="true" t="shared" si="88" ref="F499:H503">F500</f>
        <v>776</v>
      </c>
      <c r="G499" s="70">
        <f t="shared" si="88"/>
        <v>727.01559</v>
      </c>
      <c r="H499" s="70">
        <f t="shared" si="88"/>
        <v>727.016</v>
      </c>
      <c r="I499" s="63">
        <f t="shared" si="77"/>
        <v>93.68762886597938</v>
      </c>
      <c r="J499" s="63">
        <f t="shared" si="78"/>
        <v>100.00005639493921</v>
      </c>
    </row>
    <row r="500" spans="1:10" s="16" customFormat="1" ht="31.5" outlineLevel="3">
      <c r="A500" s="14" t="s">
        <v>119</v>
      </c>
      <c r="B500" s="7" t="s">
        <v>15</v>
      </c>
      <c r="C500" s="7" t="s">
        <v>211</v>
      </c>
      <c r="D500" s="7" t="s">
        <v>5</v>
      </c>
      <c r="E500" s="7"/>
      <c r="F500" s="40">
        <f t="shared" si="88"/>
        <v>776</v>
      </c>
      <c r="G500" s="40">
        <f t="shared" si="88"/>
        <v>727.01559</v>
      </c>
      <c r="H500" s="40">
        <f t="shared" si="88"/>
        <v>727.016</v>
      </c>
      <c r="I500" s="63">
        <f t="shared" si="77"/>
        <v>93.68762886597938</v>
      </c>
      <c r="J500" s="63">
        <f t="shared" si="78"/>
        <v>100.00005639493921</v>
      </c>
    </row>
    <row r="501" spans="1:10" s="10" customFormat="1" ht="30.75" customHeight="1" outlineLevel="3">
      <c r="A501" s="14" t="s">
        <v>121</v>
      </c>
      <c r="B501" s="7" t="s">
        <v>15</v>
      </c>
      <c r="C501" s="7" t="s">
        <v>322</v>
      </c>
      <c r="D501" s="7" t="s">
        <v>5</v>
      </c>
      <c r="E501" s="8"/>
      <c r="F501" s="40">
        <f t="shared" si="88"/>
        <v>776</v>
      </c>
      <c r="G501" s="40">
        <f t="shared" si="88"/>
        <v>727.01559</v>
      </c>
      <c r="H501" s="40">
        <f t="shared" si="88"/>
        <v>727.016</v>
      </c>
      <c r="I501" s="63">
        <f t="shared" si="77"/>
        <v>93.68762886597938</v>
      </c>
      <c r="J501" s="63">
        <f t="shared" si="78"/>
        <v>100.00005639493921</v>
      </c>
    </row>
    <row r="502" spans="1:10" s="16" customFormat="1" ht="33" customHeight="1" outlineLevel="4">
      <c r="A502" s="24" t="s">
        <v>151</v>
      </c>
      <c r="B502" s="13" t="s">
        <v>15</v>
      </c>
      <c r="C502" s="13" t="s">
        <v>359</v>
      </c>
      <c r="D502" s="13" t="s">
        <v>5</v>
      </c>
      <c r="E502" s="13"/>
      <c r="F502" s="41">
        <f t="shared" si="88"/>
        <v>776</v>
      </c>
      <c r="G502" s="41">
        <f t="shared" si="88"/>
        <v>727.01559</v>
      </c>
      <c r="H502" s="41">
        <f t="shared" si="88"/>
        <v>727.016</v>
      </c>
      <c r="I502" s="63">
        <f t="shared" si="77"/>
        <v>93.68762886597938</v>
      </c>
      <c r="J502" s="63">
        <f t="shared" si="78"/>
        <v>100.00005639493921</v>
      </c>
    </row>
    <row r="503" spans="1:10" s="16" customFormat="1" ht="15.75" outlineLevel="5">
      <c r="A503" s="4" t="s">
        <v>110</v>
      </c>
      <c r="B503" s="5" t="s">
        <v>15</v>
      </c>
      <c r="C503" s="5" t="s">
        <v>359</v>
      </c>
      <c r="D503" s="5" t="s">
        <v>108</v>
      </c>
      <c r="E503" s="5"/>
      <c r="F503" s="42">
        <f t="shared" si="88"/>
        <v>776</v>
      </c>
      <c r="G503" s="42">
        <f t="shared" si="88"/>
        <v>727.01559</v>
      </c>
      <c r="H503" s="42">
        <f t="shared" si="88"/>
        <v>727.016</v>
      </c>
      <c r="I503" s="63">
        <f t="shared" si="77"/>
        <v>93.68762886597938</v>
      </c>
      <c r="J503" s="63">
        <f t="shared" si="78"/>
        <v>100.00005639493921</v>
      </c>
    </row>
    <row r="504" spans="1:10" s="16" customFormat="1" ht="31.5" outlineLevel="5">
      <c r="A504" s="22" t="s">
        <v>111</v>
      </c>
      <c r="B504" s="23" t="s">
        <v>15</v>
      </c>
      <c r="C504" s="23" t="s">
        <v>359</v>
      </c>
      <c r="D504" s="23" t="s">
        <v>109</v>
      </c>
      <c r="E504" s="23"/>
      <c r="F504" s="43">
        <v>776</v>
      </c>
      <c r="G504" s="43">
        <v>727.01559</v>
      </c>
      <c r="H504" s="43">
        <v>727.016</v>
      </c>
      <c r="I504" s="63">
        <f aca="true" t="shared" si="89" ref="I504:I571">H504/F504*100</f>
        <v>93.68762886597938</v>
      </c>
      <c r="J504" s="63">
        <f aca="true" t="shared" si="90" ref="J504:J572">H504/G504*100</f>
        <v>100.00005639493921</v>
      </c>
    </row>
    <row r="505" spans="1:10" s="16" customFormat="1" ht="15.75" outlineLevel="3">
      <c r="A505" s="32" t="s">
        <v>39</v>
      </c>
      <c r="B505" s="21" t="s">
        <v>16</v>
      </c>
      <c r="C505" s="21" t="s">
        <v>210</v>
      </c>
      <c r="D505" s="21" t="s">
        <v>5</v>
      </c>
      <c r="E505" s="21"/>
      <c r="F505" s="70">
        <f>F506</f>
        <v>6999.1394</v>
      </c>
      <c r="G505" s="70">
        <f>G506</f>
        <v>7344.4607000000005</v>
      </c>
      <c r="H505" s="70">
        <f>H506</f>
        <v>7268.451000000001</v>
      </c>
      <c r="I505" s="63">
        <f t="shared" si="89"/>
        <v>103.84778162869569</v>
      </c>
      <c r="J505" s="63">
        <f t="shared" si="90"/>
        <v>98.96507445400314</v>
      </c>
    </row>
    <row r="506" spans="1:10" s="16" customFormat="1" ht="15.75" outlineLevel="3">
      <c r="A506" s="9" t="s">
        <v>127</v>
      </c>
      <c r="B506" s="7" t="s">
        <v>16</v>
      </c>
      <c r="C506" s="7" t="s">
        <v>210</v>
      </c>
      <c r="D506" s="7" t="s">
        <v>5</v>
      </c>
      <c r="E506" s="7"/>
      <c r="F506" s="40">
        <f>F507+F515+F511+F537</f>
        <v>6999.1394</v>
      </c>
      <c r="G506" s="40">
        <f>G507+G515+G511+G537</f>
        <v>7344.4607000000005</v>
      </c>
      <c r="H506" s="40">
        <f>H507+H515+H511+H537</f>
        <v>7268.451000000001</v>
      </c>
      <c r="I506" s="63">
        <f t="shared" si="89"/>
        <v>103.84778162869569</v>
      </c>
      <c r="J506" s="63">
        <f t="shared" si="90"/>
        <v>98.96507445400314</v>
      </c>
    </row>
    <row r="507" spans="1:10" s="16" customFormat="1" ht="15.75" outlineLevel="5">
      <c r="A507" s="6" t="s">
        <v>194</v>
      </c>
      <c r="B507" s="7" t="s">
        <v>16</v>
      </c>
      <c r="C507" s="7" t="s">
        <v>243</v>
      </c>
      <c r="D507" s="7" t="s">
        <v>5</v>
      </c>
      <c r="E507" s="7"/>
      <c r="F507" s="40">
        <f aca="true" t="shared" si="91" ref="F507:H509">F508</f>
        <v>2189.0064</v>
      </c>
      <c r="G507" s="40">
        <f t="shared" si="91"/>
        <v>2189.0064</v>
      </c>
      <c r="H507" s="40">
        <f t="shared" si="91"/>
        <v>2189.006</v>
      </c>
      <c r="I507" s="63">
        <f t="shared" si="89"/>
        <v>99.99998172686931</v>
      </c>
      <c r="J507" s="63">
        <f t="shared" si="90"/>
        <v>99.99998172686931</v>
      </c>
    </row>
    <row r="508" spans="1:10" s="16" customFormat="1" ht="48.75" customHeight="1" outlineLevel="5">
      <c r="A508" s="30" t="s">
        <v>285</v>
      </c>
      <c r="B508" s="13" t="s">
        <v>16</v>
      </c>
      <c r="C508" s="13" t="s">
        <v>279</v>
      </c>
      <c r="D508" s="13" t="s">
        <v>5</v>
      </c>
      <c r="E508" s="13"/>
      <c r="F508" s="41">
        <f t="shared" si="91"/>
        <v>2189.0064</v>
      </c>
      <c r="G508" s="41">
        <f t="shared" si="91"/>
        <v>2189.0064</v>
      </c>
      <c r="H508" s="41">
        <f t="shared" si="91"/>
        <v>2189.006</v>
      </c>
      <c r="I508" s="63">
        <f t="shared" si="89"/>
        <v>99.99998172686931</v>
      </c>
      <c r="J508" s="63">
        <f t="shared" si="90"/>
        <v>99.99998172686931</v>
      </c>
    </row>
    <row r="509" spans="1:10" s="16" customFormat="1" ht="31.5" outlineLevel="5">
      <c r="A509" s="4" t="s">
        <v>95</v>
      </c>
      <c r="B509" s="5" t="s">
        <v>16</v>
      </c>
      <c r="C509" s="5" t="s">
        <v>279</v>
      </c>
      <c r="D509" s="5" t="s">
        <v>96</v>
      </c>
      <c r="E509" s="5"/>
      <c r="F509" s="42">
        <f t="shared" si="91"/>
        <v>2189.0064</v>
      </c>
      <c r="G509" s="42">
        <f t="shared" si="91"/>
        <v>2189.0064</v>
      </c>
      <c r="H509" s="42">
        <f t="shared" si="91"/>
        <v>2189.006</v>
      </c>
      <c r="I509" s="63">
        <f t="shared" si="89"/>
        <v>99.99998172686931</v>
      </c>
      <c r="J509" s="63">
        <f t="shared" si="90"/>
        <v>99.99998172686931</v>
      </c>
    </row>
    <row r="510" spans="1:10" s="16" customFormat="1" ht="15.75" outlineLevel="5">
      <c r="A510" s="22" t="s">
        <v>113</v>
      </c>
      <c r="B510" s="23" t="s">
        <v>16</v>
      </c>
      <c r="C510" s="23" t="s">
        <v>279</v>
      </c>
      <c r="D510" s="23" t="s">
        <v>112</v>
      </c>
      <c r="E510" s="23"/>
      <c r="F510" s="43">
        <v>2189.0064</v>
      </c>
      <c r="G510" s="43">
        <v>2189.0064</v>
      </c>
      <c r="H510" s="43">
        <v>2189.006</v>
      </c>
      <c r="I510" s="63">
        <f t="shared" si="89"/>
        <v>99.99998172686931</v>
      </c>
      <c r="J510" s="63">
        <f t="shared" si="90"/>
        <v>99.99998172686931</v>
      </c>
    </row>
    <row r="511" spans="1:10" s="16" customFormat="1" ht="31.5" outlineLevel="5">
      <c r="A511" s="6" t="s">
        <v>431</v>
      </c>
      <c r="B511" s="7" t="s">
        <v>16</v>
      </c>
      <c r="C511" s="7" t="s">
        <v>231</v>
      </c>
      <c r="D511" s="7" t="s">
        <v>5</v>
      </c>
      <c r="E511" s="7"/>
      <c r="F511" s="40">
        <f aca="true" t="shared" si="92" ref="F511:H513">F512</f>
        <v>500</v>
      </c>
      <c r="G511" s="40">
        <f t="shared" si="92"/>
        <v>950</v>
      </c>
      <c r="H511" s="40">
        <f t="shared" si="92"/>
        <v>835.037</v>
      </c>
      <c r="I511" s="63">
        <f t="shared" si="89"/>
        <v>167.00740000000002</v>
      </c>
      <c r="J511" s="63">
        <f t="shared" si="90"/>
        <v>87.89863157894737</v>
      </c>
    </row>
    <row r="512" spans="1:10" s="16" customFormat="1" ht="47.25" outlineLevel="5">
      <c r="A512" s="30" t="s">
        <v>291</v>
      </c>
      <c r="B512" s="13" t="s">
        <v>16</v>
      </c>
      <c r="C512" s="13" t="s">
        <v>432</v>
      </c>
      <c r="D512" s="13" t="s">
        <v>5</v>
      </c>
      <c r="E512" s="13"/>
      <c r="F512" s="41">
        <f t="shared" si="92"/>
        <v>500</v>
      </c>
      <c r="G512" s="41">
        <f t="shared" si="92"/>
        <v>950</v>
      </c>
      <c r="H512" s="41">
        <f t="shared" si="92"/>
        <v>835.037</v>
      </c>
      <c r="I512" s="63">
        <f t="shared" si="89"/>
        <v>167.00740000000002</v>
      </c>
      <c r="J512" s="63">
        <f t="shared" si="90"/>
        <v>87.89863157894737</v>
      </c>
    </row>
    <row r="513" spans="1:10" s="16" customFormat="1" ht="15.75" outlineLevel="5">
      <c r="A513" s="4" t="s">
        <v>105</v>
      </c>
      <c r="B513" s="5" t="s">
        <v>16</v>
      </c>
      <c r="C513" s="5" t="s">
        <v>432</v>
      </c>
      <c r="D513" s="5" t="s">
        <v>96</v>
      </c>
      <c r="E513" s="5"/>
      <c r="F513" s="42">
        <f t="shared" si="92"/>
        <v>500</v>
      </c>
      <c r="G513" s="42">
        <f t="shared" si="92"/>
        <v>950</v>
      </c>
      <c r="H513" s="42">
        <f t="shared" si="92"/>
        <v>835.037</v>
      </c>
      <c r="I513" s="63">
        <f t="shared" si="89"/>
        <v>167.00740000000002</v>
      </c>
      <c r="J513" s="63">
        <f t="shared" si="90"/>
        <v>87.89863157894737</v>
      </c>
    </row>
    <row r="514" spans="1:10" s="16" customFormat="1" ht="15.75" outlineLevel="5">
      <c r="A514" s="26" t="s">
        <v>78</v>
      </c>
      <c r="B514" s="23" t="s">
        <v>16</v>
      </c>
      <c r="C514" s="23" t="s">
        <v>432</v>
      </c>
      <c r="D514" s="23" t="s">
        <v>112</v>
      </c>
      <c r="E514" s="23"/>
      <c r="F514" s="43">
        <v>500</v>
      </c>
      <c r="G514" s="43">
        <v>950</v>
      </c>
      <c r="H514" s="43">
        <v>835.037</v>
      </c>
      <c r="I514" s="63">
        <f t="shared" si="89"/>
        <v>167.00740000000002</v>
      </c>
      <c r="J514" s="63">
        <f t="shared" si="90"/>
        <v>87.89863157894737</v>
      </c>
    </row>
    <row r="515" spans="1:10" s="16" customFormat="1" ht="15.75" outlineLevel="5">
      <c r="A515" s="31" t="s">
        <v>190</v>
      </c>
      <c r="B515" s="7" t="s">
        <v>16</v>
      </c>
      <c r="C515" s="7" t="s">
        <v>220</v>
      </c>
      <c r="D515" s="7" t="s">
        <v>5</v>
      </c>
      <c r="E515" s="7"/>
      <c r="F515" s="40">
        <f>F534+F516+F523+F530</f>
        <v>4310.133</v>
      </c>
      <c r="G515" s="40">
        <f>G534+G516+G523+G530</f>
        <v>4205.4543</v>
      </c>
      <c r="H515" s="40">
        <f>H534+H516+H523+H530</f>
        <v>4184.408</v>
      </c>
      <c r="I515" s="63">
        <f t="shared" si="89"/>
        <v>97.08303664875308</v>
      </c>
      <c r="J515" s="63">
        <f t="shared" si="90"/>
        <v>99.49954752807562</v>
      </c>
    </row>
    <row r="516" spans="1:10" s="16" customFormat="1" ht="19.5" customHeight="1" outlineLevel="5">
      <c r="A516" s="44" t="s">
        <v>137</v>
      </c>
      <c r="B516" s="13" t="s">
        <v>16</v>
      </c>
      <c r="C516" s="13" t="s">
        <v>226</v>
      </c>
      <c r="D516" s="13" t="s">
        <v>5</v>
      </c>
      <c r="E516" s="13"/>
      <c r="F516" s="41">
        <f>F520+F517</f>
        <v>1945</v>
      </c>
      <c r="G516" s="41">
        <f>G520+G517</f>
        <v>2650.48725</v>
      </c>
      <c r="H516" s="41">
        <f>H520+H517</f>
        <v>2641.159</v>
      </c>
      <c r="I516" s="63">
        <f t="shared" si="89"/>
        <v>135.79223650385606</v>
      </c>
      <c r="J516" s="63">
        <f t="shared" si="90"/>
        <v>99.64805527738343</v>
      </c>
    </row>
    <row r="517" spans="1:10" s="16" customFormat="1" ht="19.5" customHeight="1" outlineLevel="5">
      <c r="A517" s="27" t="s">
        <v>479</v>
      </c>
      <c r="B517" s="13" t="s">
        <v>16</v>
      </c>
      <c r="C517" s="13" t="s">
        <v>480</v>
      </c>
      <c r="D517" s="13" t="s">
        <v>5</v>
      </c>
      <c r="E517" s="29"/>
      <c r="F517" s="71">
        <f aca="true" t="shared" si="93" ref="F517:H518">F518</f>
        <v>0</v>
      </c>
      <c r="G517" s="71">
        <f t="shared" si="93"/>
        <v>60</v>
      </c>
      <c r="H517" s="71">
        <f t="shared" si="93"/>
        <v>60</v>
      </c>
      <c r="I517" s="63">
        <v>0</v>
      </c>
      <c r="J517" s="63">
        <f>H517/G517*100</f>
        <v>100</v>
      </c>
    </row>
    <row r="518" spans="1:10" s="16" customFormat="1" ht="19.5" customHeight="1" outlineLevel="5">
      <c r="A518" s="4" t="s">
        <v>105</v>
      </c>
      <c r="B518" s="5" t="s">
        <v>16</v>
      </c>
      <c r="C518" s="5" t="s">
        <v>480</v>
      </c>
      <c r="D518" s="5" t="s">
        <v>106</v>
      </c>
      <c r="E518" s="5"/>
      <c r="F518" s="72">
        <f t="shared" si="93"/>
        <v>0</v>
      </c>
      <c r="G518" s="72">
        <f t="shared" si="93"/>
        <v>60</v>
      </c>
      <c r="H518" s="72">
        <f t="shared" si="93"/>
        <v>60</v>
      </c>
      <c r="I518" s="63">
        <v>0</v>
      </c>
      <c r="J518" s="63">
        <f>H518/G518*100</f>
        <v>100</v>
      </c>
    </row>
    <row r="519" spans="1:10" s="16" customFormat="1" ht="19.5" customHeight="1" outlineLevel="5">
      <c r="A519" s="26" t="s">
        <v>78</v>
      </c>
      <c r="B519" s="23" t="s">
        <v>16</v>
      </c>
      <c r="C519" s="23" t="s">
        <v>480</v>
      </c>
      <c r="D519" s="23" t="s">
        <v>79</v>
      </c>
      <c r="E519" s="23"/>
      <c r="F519" s="73">
        <v>0</v>
      </c>
      <c r="G519" s="73">
        <v>60</v>
      </c>
      <c r="H519" s="73">
        <v>60</v>
      </c>
      <c r="I519" s="63">
        <v>0</v>
      </c>
      <c r="J519" s="63">
        <f>H519/G519*100</f>
        <v>100</v>
      </c>
    </row>
    <row r="520" spans="1:10" s="16" customFormat="1" ht="47.25" outlineLevel="5">
      <c r="A520" s="27" t="s">
        <v>291</v>
      </c>
      <c r="B520" s="13" t="s">
        <v>16</v>
      </c>
      <c r="C520" s="13" t="s">
        <v>433</v>
      </c>
      <c r="D520" s="13" t="s">
        <v>5</v>
      </c>
      <c r="E520" s="29"/>
      <c r="F520" s="71">
        <f aca="true" t="shared" si="94" ref="F520:H521">F521</f>
        <v>1945</v>
      </c>
      <c r="G520" s="71">
        <f t="shared" si="94"/>
        <v>2590.48725</v>
      </c>
      <c r="H520" s="71">
        <f t="shared" si="94"/>
        <v>2581.159</v>
      </c>
      <c r="I520" s="63">
        <f t="shared" si="89"/>
        <v>132.70740359897172</v>
      </c>
      <c r="J520" s="63">
        <f t="shared" si="90"/>
        <v>99.63990365133046</v>
      </c>
    </row>
    <row r="521" spans="1:10" s="16" customFormat="1" ht="15.75" outlineLevel="5">
      <c r="A521" s="4" t="s">
        <v>105</v>
      </c>
      <c r="B521" s="5" t="s">
        <v>16</v>
      </c>
      <c r="C521" s="5" t="s">
        <v>433</v>
      </c>
      <c r="D521" s="5" t="s">
        <v>106</v>
      </c>
      <c r="E521" s="5"/>
      <c r="F521" s="72">
        <f t="shared" si="94"/>
        <v>1945</v>
      </c>
      <c r="G521" s="72">
        <f t="shared" si="94"/>
        <v>2590.48725</v>
      </c>
      <c r="H521" s="72">
        <f t="shared" si="94"/>
        <v>2581.159</v>
      </c>
      <c r="I521" s="63">
        <f t="shared" si="89"/>
        <v>132.70740359897172</v>
      </c>
      <c r="J521" s="63">
        <f t="shared" si="90"/>
        <v>99.63990365133046</v>
      </c>
    </row>
    <row r="522" spans="1:10" s="16" customFormat="1" ht="15.75" outlineLevel="5">
      <c r="A522" s="26" t="s">
        <v>78</v>
      </c>
      <c r="B522" s="23" t="s">
        <v>16</v>
      </c>
      <c r="C522" s="23" t="s">
        <v>433</v>
      </c>
      <c r="D522" s="23" t="s">
        <v>79</v>
      </c>
      <c r="E522" s="23"/>
      <c r="F522" s="73">
        <v>1945</v>
      </c>
      <c r="G522" s="73">
        <v>2590.48725</v>
      </c>
      <c r="H522" s="73">
        <v>2581.159</v>
      </c>
      <c r="I522" s="63">
        <f t="shared" si="89"/>
        <v>132.70740359897172</v>
      </c>
      <c r="J522" s="63">
        <f t="shared" si="90"/>
        <v>99.63990365133046</v>
      </c>
    </row>
    <row r="523" spans="1:10" s="16" customFormat="1" ht="31.5" outlineLevel="5">
      <c r="A523" s="44" t="s">
        <v>134</v>
      </c>
      <c r="B523" s="13" t="s">
        <v>16</v>
      </c>
      <c r="C523" s="13" t="s">
        <v>221</v>
      </c>
      <c r="D523" s="13" t="s">
        <v>5</v>
      </c>
      <c r="E523" s="13"/>
      <c r="F523" s="41">
        <f>F527+F524</f>
        <v>1400</v>
      </c>
      <c r="G523" s="41">
        <f>G527+G524</f>
        <v>1164.51275</v>
      </c>
      <c r="H523" s="41">
        <f>H527+H524</f>
        <v>1164.567</v>
      </c>
      <c r="I523" s="63">
        <f t="shared" si="89"/>
        <v>83.18335714285713</v>
      </c>
      <c r="J523" s="63">
        <f t="shared" si="90"/>
        <v>100.0046586007753</v>
      </c>
    </row>
    <row r="524" spans="1:10" s="16" customFormat="1" ht="31.5" outlineLevel="5">
      <c r="A524" s="27" t="s">
        <v>481</v>
      </c>
      <c r="B524" s="13" t="s">
        <v>16</v>
      </c>
      <c r="C524" s="13" t="s">
        <v>482</v>
      </c>
      <c r="D524" s="13" t="s">
        <v>5</v>
      </c>
      <c r="E524" s="29"/>
      <c r="F524" s="71">
        <f aca="true" t="shared" si="95" ref="F524:H525">F525</f>
        <v>0</v>
      </c>
      <c r="G524" s="71">
        <f t="shared" si="95"/>
        <v>30</v>
      </c>
      <c r="H524" s="71">
        <f t="shared" si="95"/>
        <v>30</v>
      </c>
      <c r="I524" s="63">
        <v>0</v>
      </c>
      <c r="J524" s="63">
        <f>H524/G524*100</f>
        <v>100</v>
      </c>
    </row>
    <row r="525" spans="1:10" s="16" customFormat="1" ht="15.75" outlineLevel="5">
      <c r="A525" s="4" t="s">
        <v>105</v>
      </c>
      <c r="B525" s="5" t="s">
        <v>16</v>
      </c>
      <c r="C525" s="5" t="s">
        <v>482</v>
      </c>
      <c r="D525" s="5" t="s">
        <v>106</v>
      </c>
      <c r="E525" s="5"/>
      <c r="F525" s="72">
        <f t="shared" si="95"/>
        <v>0</v>
      </c>
      <c r="G525" s="72">
        <f t="shared" si="95"/>
        <v>30</v>
      </c>
      <c r="H525" s="72">
        <f t="shared" si="95"/>
        <v>30</v>
      </c>
      <c r="I525" s="63">
        <v>0</v>
      </c>
      <c r="J525" s="63">
        <f>H525/G525*100</f>
        <v>100</v>
      </c>
    </row>
    <row r="526" spans="1:10" s="16" customFormat="1" ht="15.75" outlineLevel="5">
      <c r="A526" s="26" t="s">
        <v>78</v>
      </c>
      <c r="B526" s="23" t="s">
        <v>16</v>
      </c>
      <c r="C526" s="23" t="s">
        <v>482</v>
      </c>
      <c r="D526" s="23" t="s">
        <v>79</v>
      </c>
      <c r="E526" s="23"/>
      <c r="F526" s="73">
        <v>0</v>
      </c>
      <c r="G526" s="73">
        <v>30</v>
      </c>
      <c r="H526" s="73">
        <v>30</v>
      </c>
      <c r="I526" s="63">
        <v>0</v>
      </c>
      <c r="J526" s="63">
        <f>H526/G526*100</f>
        <v>100</v>
      </c>
    </row>
    <row r="527" spans="1:10" s="16" customFormat="1" ht="47.25" outlineLevel="5">
      <c r="A527" s="27" t="s">
        <v>291</v>
      </c>
      <c r="B527" s="13" t="s">
        <v>16</v>
      </c>
      <c r="C527" s="13" t="s">
        <v>434</v>
      </c>
      <c r="D527" s="13" t="s">
        <v>5</v>
      </c>
      <c r="E527" s="29"/>
      <c r="F527" s="71">
        <f aca="true" t="shared" si="96" ref="F527:H528">F528</f>
        <v>1400</v>
      </c>
      <c r="G527" s="71">
        <f t="shared" si="96"/>
        <v>1134.51275</v>
      </c>
      <c r="H527" s="71">
        <f t="shared" si="96"/>
        <v>1134.567</v>
      </c>
      <c r="I527" s="63">
        <f t="shared" si="89"/>
        <v>81.04050000000001</v>
      </c>
      <c r="J527" s="63">
        <f t="shared" si="90"/>
        <v>100.00478178848144</v>
      </c>
    </row>
    <row r="528" spans="1:10" s="16" customFormat="1" ht="15.75" outlineLevel="5">
      <c r="A528" s="4" t="s">
        <v>105</v>
      </c>
      <c r="B528" s="5" t="s">
        <v>16</v>
      </c>
      <c r="C528" s="5" t="s">
        <v>434</v>
      </c>
      <c r="D528" s="5" t="s">
        <v>106</v>
      </c>
      <c r="E528" s="5"/>
      <c r="F528" s="72">
        <f t="shared" si="96"/>
        <v>1400</v>
      </c>
      <c r="G528" s="72">
        <f t="shared" si="96"/>
        <v>1134.51275</v>
      </c>
      <c r="H528" s="72">
        <f t="shared" si="96"/>
        <v>1134.567</v>
      </c>
      <c r="I528" s="63">
        <f t="shared" si="89"/>
        <v>81.04050000000001</v>
      </c>
      <c r="J528" s="63">
        <f t="shared" si="90"/>
        <v>100.00478178848144</v>
      </c>
    </row>
    <row r="529" spans="1:10" s="16" customFormat="1" ht="15.75" outlineLevel="5">
      <c r="A529" s="26" t="s">
        <v>78</v>
      </c>
      <c r="B529" s="23" t="s">
        <v>16</v>
      </c>
      <c r="C529" s="23" t="s">
        <v>434</v>
      </c>
      <c r="D529" s="23" t="s">
        <v>79</v>
      </c>
      <c r="E529" s="23"/>
      <c r="F529" s="73">
        <v>1400</v>
      </c>
      <c r="G529" s="73">
        <v>1134.51275</v>
      </c>
      <c r="H529" s="73">
        <v>1134.567</v>
      </c>
      <c r="I529" s="63">
        <f t="shared" si="89"/>
        <v>81.04050000000001</v>
      </c>
      <c r="J529" s="63">
        <f t="shared" si="90"/>
        <v>100.00478178848144</v>
      </c>
    </row>
    <row r="530" spans="1:10" s="16" customFormat="1" ht="31.5" outlineLevel="5">
      <c r="A530" s="44" t="s">
        <v>160</v>
      </c>
      <c r="B530" s="13" t="s">
        <v>16</v>
      </c>
      <c r="C530" s="13" t="s">
        <v>229</v>
      </c>
      <c r="D530" s="13" t="s">
        <v>5</v>
      </c>
      <c r="E530" s="13"/>
      <c r="F530" s="41">
        <f aca="true" t="shared" si="97" ref="F530:H532">F531</f>
        <v>800</v>
      </c>
      <c r="G530" s="41">
        <f t="shared" si="97"/>
        <v>120</v>
      </c>
      <c r="H530" s="41">
        <f t="shared" si="97"/>
        <v>120</v>
      </c>
      <c r="I530" s="63">
        <f t="shared" si="89"/>
        <v>15</v>
      </c>
      <c r="J530" s="63">
        <f t="shared" si="90"/>
        <v>100</v>
      </c>
    </row>
    <row r="531" spans="1:10" s="16" customFormat="1" ht="47.25" outlineLevel="5">
      <c r="A531" s="27" t="s">
        <v>291</v>
      </c>
      <c r="B531" s="13" t="s">
        <v>16</v>
      </c>
      <c r="C531" s="13" t="s">
        <v>435</v>
      </c>
      <c r="D531" s="13" t="s">
        <v>5</v>
      </c>
      <c r="E531" s="29"/>
      <c r="F531" s="71">
        <f t="shared" si="97"/>
        <v>800</v>
      </c>
      <c r="G531" s="71">
        <f t="shared" si="97"/>
        <v>120</v>
      </c>
      <c r="H531" s="71">
        <f t="shared" si="97"/>
        <v>120</v>
      </c>
      <c r="I531" s="63">
        <f t="shared" si="89"/>
        <v>15</v>
      </c>
      <c r="J531" s="63">
        <f t="shared" si="90"/>
        <v>100</v>
      </c>
    </row>
    <row r="532" spans="1:10" s="16" customFormat="1" ht="15.75" outlineLevel="5">
      <c r="A532" s="4" t="s">
        <v>105</v>
      </c>
      <c r="B532" s="5" t="s">
        <v>16</v>
      </c>
      <c r="C532" s="5" t="s">
        <v>435</v>
      </c>
      <c r="D532" s="5" t="s">
        <v>106</v>
      </c>
      <c r="E532" s="5"/>
      <c r="F532" s="72">
        <f t="shared" si="97"/>
        <v>800</v>
      </c>
      <c r="G532" s="72">
        <f t="shared" si="97"/>
        <v>120</v>
      </c>
      <c r="H532" s="72">
        <f t="shared" si="97"/>
        <v>120</v>
      </c>
      <c r="I532" s="63">
        <f t="shared" si="89"/>
        <v>15</v>
      </c>
      <c r="J532" s="63">
        <f t="shared" si="90"/>
        <v>100</v>
      </c>
    </row>
    <row r="533" spans="1:10" s="16" customFormat="1" ht="15.75" outlineLevel="5">
      <c r="A533" s="26" t="s">
        <v>78</v>
      </c>
      <c r="B533" s="23" t="s">
        <v>16</v>
      </c>
      <c r="C533" s="23" t="s">
        <v>435</v>
      </c>
      <c r="D533" s="23" t="s">
        <v>79</v>
      </c>
      <c r="E533" s="23"/>
      <c r="F533" s="73">
        <v>800</v>
      </c>
      <c r="G533" s="73">
        <v>120</v>
      </c>
      <c r="H533" s="73">
        <v>120</v>
      </c>
      <c r="I533" s="63">
        <f t="shared" si="89"/>
        <v>15</v>
      </c>
      <c r="J533" s="63">
        <f t="shared" si="90"/>
        <v>100</v>
      </c>
    </row>
    <row r="534" spans="1:10" s="16" customFormat="1" ht="31.5" outlineLevel="5">
      <c r="A534" s="44" t="s">
        <v>143</v>
      </c>
      <c r="B534" s="13" t="s">
        <v>16</v>
      </c>
      <c r="C534" s="13" t="s">
        <v>235</v>
      </c>
      <c r="D534" s="13" t="s">
        <v>5</v>
      </c>
      <c r="E534" s="13"/>
      <c r="F534" s="41">
        <f aca="true" t="shared" si="98" ref="F534:H535">F535</f>
        <v>165.133</v>
      </c>
      <c r="G534" s="41">
        <f t="shared" si="98"/>
        <v>270.4543</v>
      </c>
      <c r="H534" s="41">
        <f t="shared" si="98"/>
        <v>258.682</v>
      </c>
      <c r="I534" s="63">
        <f t="shared" si="89"/>
        <v>156.65069973899824</v>
      </c>
      <c r="J534" s="63">
        <f t="shared" si="90"/>
        <v>95.64721285629403</v>
      </c>
    </row>
    <row r="535" spans="1:10" s="16" customFormat="1" ht="15.75" outlineLevel="5">
      <c r="A535" s="4" t="s">
        <v>110</v>
      </c>
      <c r="B535" s="5" t="s">
        <v>16</v>
      </c>
      <c r="C535" s="5" t="s">
        <v>234</v>
      </c>
      <c r="D535" s="5" t="s">
        <v>108</v>
      </c>
      <c r="E535" s="5"/>
      <c r="F535" s="42">
        <f t="shared" si="98"/>
        <v>165.133</v>
      </c>
      <c r="G535" s="42">
        <f t="shared" si="98"/>
        <v>270.4543</v>
      </c>
      <c r="H535" s="42">
        <f t="shared" si="98"/>
        <v>258.682</v>
      </c>
      <c r="I535" s="63">
        <f t="shared" si="89"/>
        <v>156.65069973899824</v>
      </c>
      <c r="J535" s="63">
        <f t="shared" si="90"/>
        <v>95.64721285629403</v>
      </c>
    </row>
    <row r="536" spans="1:10" s="16" customFormat="1" ht="31.5" outlineLevel="5">
      <c r="A536" s="22" t="s">
        <v>111</v>
      </c>
      <c r="B536" s="23" t="s">
        <v>16</v>
      </c>
      <c r="C536" s="23" t="s">
        <v>234</v>
      </c>
      <c r="D536" s="23" t="s">
        <v>109</v>
      </c>
      <c r="E536" s="23"/>
      <c r="F536" s="43">
        <v>165.133</v>
      </c>
      <c r="G536" s="43">
        <v>270.4543</v>
      </c>
      <c r="H536" s="43">
        <v>258.682</v>
      </c>
      <c r="I536" s="63">
        <f t="shared" si="89"/>
        <v>156.65069973899824</v>
      </c>
      <c r="J536" s="63">
        <f t="shared" si="90"/>
        <v>95.64721285629403</v>
      </c>
    </row>
    <row r="537" spans="1:10" s="16" customFormat="1" ht="15.75" outlineLevel="5">
      <c r="A537" s="46" t="s">
        <v>98</v>
      </c>
      <c r="B537" s="45" t="s">
        <v>16</v>
      </c>
      <c r="C537" s="45" t="s">
        <v>328</v>
      </c>
      <c r="D537" s="23" t="s">
        <v>88</v>
      </c>
      <c r="E537" s="23"/>
      <c r="F537" s="43">
        <v>0</v>
      </c>
      <c r="G537" s="43">
        <v>0</v>
      </c>
      <c r="H537" s="43">
        <v>60</v>
      </c>
      <c r="I537" s="63">
        <v>0</v>
      </c>
      <c r="J537" s="63">
        <v>0</v>
      </c>
    </row>
    <row r="538" spans="1:10" s="16" customFormat="1" ht="15.75" outlineLevel="5">
      <c r="A538" s="32" t="s">
        <v>43</v>
      </c>
      <c r="B538" s="21" t="s">
        <v>22</v>
      </c>
      <c r="C538" s="21" t="s">
        <v>210</v>
      </c>
      <c r="D538" s="21" t="s">
        <v>5</v>
      </c>
      <c r="E538" s="21"/>
      <c r="F538" s="70">
        <f>F539+F550</f>
        <v>50764.89186</v>
      </c>
      <c r="G538" s="70">
        <f>G539+G550</f>
        <v>51941.984119999994</v>
      </c>
      <c r="H538" s="70">
        <f>H539+H550</f>
        <v>51750.09299999999</v>
      </c>
      <c r="I538" s="63">
        <f t="shared" si="89"/>
        <v>101.94071355990866</v>
      </c>
      <c r="J538" s="63">
        <f t="shared" si="90"/>
        <v>99.63056644205835</v>
      </c>
    </row>
    <row r="539" spans="1:10" s="16" customFormat="1" ht="31.5" outlineLevel="5">
      <c r="A539" s="14" t="s">
        <v>119</v>
      </c>
      <c r="B539" s="7" t="s">
        <v>22</v>
      </c>
      <c r="C539" s="7" t="s">
        <v>211</v>
      </c>
      <c r="D539" s="7" t="s">
        <v>5</v>
      </c>
      <c r="E539" s="7"/>
      <c r="F539" s="40">
        <f>F540</f>
        <v>32256.96186</v>
      </c>
      <c r="G539" s="40">
        <f>G540</f>
        <v>34353.67612</v>
      </c>
      <c r="H539" s="40">
        <f>H540</f>
        <v>34185.545</v>
      </c>
      <c r="I539" s="63">
        <f t="shared" si="89"/>
        <v>105.97881210378813</v>
      </c>
      <c r="J539" s="63">
        <f t="shared" si="90"/>
        <v>99.51058768961812</v>
      </c>
    </row>
    <row r="540" spans="1:10" s="16" customFormat="1" ht="31.5" outlineLevel="5">
      <c r="A540" s="14" t="s">
        <v>121</v>
      </c>
      <c r="B540" s="7" t="s">
        <v>22</v>
      </c>
      <c r="C540" s="7" t="s">
        <v>322</v>
      </c>
      <c r="D540" s="7" t="s">
        <v>5</v>
      </c>
      <c r="E540" s="8"/>
      <c r="F540" s="40">
        <f>F541+F544+F547</f>
        <v>32256.96186</v>
      </c>
      <c r="G540" s="40">
        <f>G541+G544+G547</f>
        <v>34353.67612</v>
      </c>
      <c r="H540" s="40">
        <f>H541+H544+H547</f>
        <v>34185.545</v>
      </c>
      <c r="I540" s="63">
        <f t="shared" si="89"/>
        <v>105.97881210378813</v>
      </c>
      <c r="J540" s="63">
        <f t="shared" si="90"/>
        <v>99.51058768961812</v>
      </c>
    </row>
    <row r="541" spans="1:10" s="16" customFormat="1" ht="47.25" outlineLevel="5">
      <c r="A541" s="30" t="s">
        <v>152</v>
      </c>
      <c r="B541" s="13" t="s">
        <v>22</v>
      </c>
      <c r="C541" s="13" t="s">
        <v>370</v>
      </c>
      <c r="D541" s="13" t="s">
        <v>5</v>
      </c>
      <c r="E541" s="13"/>
      <c r="F541" s="41">
        <f aca="true" t="shared" si="99" ref="F541:H542">F542</f>
        <v>3222.538</v>
      </c>
      <c r="G541" s="41">
        <f t="shared" si="99"/>
        <v>3222.538</v>
      </c>
      <c r="H541" s="41">
        <f t="shared" si="99"/>
        <v>3222.538</v>
      </c>
      <c r="I541" s="63">
        <f t="shared" si="89"/>
        <v>100</v>
      </c>
      <c r="J541" s="63">
        <f t="shared" si="90"/>
        <v>100</v>
      </c>
    </row>
    <row r="542" spans="1:10" s="16" customFormat="1" ht="15.75" outlineLevel="5">
      <c r="A542" s="4" t="s">
        <v>110</v>
      </c>
      <c r="B542" s="5" t="s">
        <v>22</v>
      </c>
      <c r="C542" s="5" t="s">
        <v>370</v>
      </c>
      <c r="D542" s="5" t="s">
        <v>108</v>
      </c>
      <c r="E542" s="5"/>
      <c r="F542" s="42">
        <f t="shared" si="99"/>
        <v>3222.538</v>
      </c>
      <c r="G542" s="42">
        <f t="shared" si="99"/>
        <v>3222.538</v>
      </c>
      <c r="H542" s="42">
        <f t="shared" si="99"/>
        <v>3222.538</v>
      </c>
      <c r="I542" s="63">
        <f t="shared" si="89"/>
        <v>100</v>
      </c>
      <c r="J542" s="63">
        <f t="shared" si="90"/>
        <v>100</v>
      </c>
    </row>
    <row r="543" spans="1:10" s="16" customFormat="1" ht="31.5" outlineLevel="5">
      <c r="A543" s="22" t="s">
        <v>111</v>
      </c>
      <c r="B543" s="23" t="s">
        <v>22</v>
      </c>
      <c r="C543" s="23" t="s">
        <v>370</v>
      </c>
      <c r="D543" s="23" t="s">
        <v>109</v>
      </c>
      <c r="E543" s="23"/>
      <c r="F543" s="43">
        <v>3222.538</v>
      </c>
      <c r="G543" s="43">
        <v>3222.538</v>
      </c>
      <c r="H543" s="43">
        <v>3222.538</v>
      </c>
      <c r="I543" s="63">
        <f t="shared" si="89"/>
        <v>100</v>
      </c>
      <c r="J543" s="63">
        <f t="shared" si="90"/>
        <v>100</v>
      </c>
    </row>
    <row r="544" spans="1:10" s="16" customFormat="1" ht="50.25" customHeight="1" outlineLevel="5">
      <c r="A544" s="30" t="s">
        <v>372</v>
      </c>
      <c r="B544" s="13" t="s">
        <v>22</v>
      </c>
      <c r="C544" s="13" t="s">
        <v>368</v>
      </c>
      <c r="D544" s="13" t="s">
        <v>5</v>
      </c>
      <c r="E544" s="13"/>
      <c r="F544" s="41">
        <f aca="true" t="shared" si="100" ref="F544:H545">F545</f>
        <v>881.24991</v>
      </c>
      <c r="G544" s="41">
        <f t="shared" si="100"/>
        <v>507.02591</v>
      </c>
      <c r="H544" s="41">
        <f t="shared" si="100"/>
        <v>338.895</v>
      </c>
      <c r="I544" s="63">
        <f t="shared" si="89"/>
        <v>38.45617414020502</v>
      </c>
      <c r="J544" s="63">
        <f t="shared" si="90"/>
        <v>66.83977945032434</v>
      </c>
    </row>
    <row r="545" spans="1:10" s="16" customFormat="1" ht="15.75" outlineLevel="5">
      <c r="A545" s="4" t="s">
        <v>110</v>
      </c>
      <c r="B545" s="5" t="s">
        <v>22</v>
      </c>
      <c r="C545" s="5" t="s">
        <v>368</v>
      </c>
      <c r="D545" s="5" t="s">
        <v>108</v>
      </c>
      <c r="E545" s="5"/>
      <c r="F545" s="42">
        <f t="shared" si="100"/>
        <v>881.24991</v>
      </c>
      <c r="G545" s="42">
        <f t="shared" si="100"/>
        <v>507.02591</v>
      </c>
      <c r="H545" s="42">
        <f t="shared" si="100"/>
        <v>338.895</v>
      </c>
      <c r="I545" s="63">
        <f t="shared" si="89"/>
        <v>38.45617414020502</v>
      </c>
      <c r="J545" s="63">
        <f t="shared" si="90"/>
        <v>66.83977945032434</v>
      </c>
    </row>
    <row r="546" spans="1:10" s="16" customFormat="1" ht="31.5" outlineLevel="5">
      <c r="A546" s="22" t="s">
        <v>111</v>
      </c>
      <c r="B546" s="23" t="s">
        <v>22</v>
      </c>
      <c r="C546" s="23" t="s">
        <v>368</v>
      </c>
      <c r="D546" s="23" t="s">
        <v>109</v>
      </c>
      <c r="E546" s="23"/>
      <c r="F546" s="43">
        <v>881.24991</v>
      </c>
      <c r="G546" s="43">
        <v>507.02591</v>
      </c>
      <c r="H546" s="43">
        <v>338.895</v>
      </c>
      <c r="I546" s="63">
        <f t="shared" si="89"/>
        <v>38.45617414020502</v>
      </c>
      <c r="J546" s="63">
        <f t="shared" si="90"/>
        <v>66.83977945032434</v>
      </c>
    </row>
    <row r="547" spans="1:10" s="16" customFormat="1" ht="64.5" customHeight="1" outlineLevel="5">
      <c r="A547" s="30" t="s">
        <v>371</v>
      </c>
      <c r="B547" s="13" t="s">
        <v>22</v>
      </c>
      <c r="C547" s="13" t="s">
        <v>369</v>
      </c>
      <c r="D547" s="13" t="s">
        <v>5</v>
      </c>
      <c r="E547" s="13"/>
      <c r="F547" s="41">
        <f aca="true" t="shared" si="101" ref="F547:H548">F548</f>
        <v>28153.17395</v>
      </c>
      <c r="G547" s="41">
        <f t="shared" si="101"/>
        <v>30624.11221</v>
      </c>
      <c r="H547" s="41">
        <f t="shared" si="101"/>
        <v>30624.112</v>
      </c>
      <c r="I547" s="63">
        <f t="shared" si="89"/>
        <v>108.77676547016823</v>
      </c>
      <c r="J547" s="63">
        <f t="shared" si="90"/>
        <v>99.99999931426584</v>
      </c>
    </row>
    <row r="548" spans="1:10" s="16" customFormat="1" ht="15.75" outlineLevel="5">
      <c r="A548" s="4" t="s">
        <v>110</v>
      </c>
      <c r="B548" s="5" t="s">
        <v>22</v>
      </c>
      <c r="C548" s="5" t="s">
        <v>369</v>
      </c>
      <c r="D548" s="5" t="s">
        <v>108</v>
      </c>
      <c r="E548" s="5"/>
      <c r="F548" s="42">
        <f t="shared" si="101"/>
        <v>28153.17395</v>
      </c>
      <c r="G548" s="42">
        <f t="shared" si="101"/>
        <v>30624.11221</v>
      </c>
      <c r="H548" s="42">
        <f t="shared" si="101"/>
        <v>30624.112</v>
      </c>
      <c r="I548" s="63">
        <f t="shared" si="89"/>
        <v>108.77676547016823</v>
      </c>
      <c r="J548" s="63">
        <f t="shared" si="90"/>
        <v>99.99999931426584</v>
      </c>
    </row>
    <row r="549" spans="1:10" s="16" customFormat="1" ht="31.5" outlineLevel="5">
      <c r="A549" s="22" t="s">
        <v>111</v>
      </c>
      <c r="B549" s="23" t="s">
        <v>22</v>
      </c>
      <c r="C549" s="23" t="s">
        <v>369</v>
      </c>
      <c r="D549" s="23" t="s">
        <v>109</v>
      </c>
      <c r="E549" s="23"/>
      <c r="F549" s="43">
        <v>28153.17395</v>
      </c>
      <c r="G549" s="43">
        <v>30624.11221</v>
      </c>
      <c r="H549" s="43">
        <v>30624.112</v>
      </c>
      <c r="I549" s="63">
        <f t="shared" si="89"/>
        <v>108.77676547016823</v>
      </c>
      <c r="J549" s="63">
        <f t="shared" si="90"/>
        <v>99.99999931426584</v>
      </c>
    </row>
    <row r="550" spans="1:10" s="16" customFormat="1" ht="15.75" outlineLevel="5">
      <c r="A550" s="9" t="s">
        <v>127</v>
      </c>
      <c r="B550" s="7" t="s">
        <v>22</v>
      </c>
      <c r="C550" s="7" t="s">
        <v>210</v>
      </c>
      <c r="D550" s="7" t="s">
        <v>5</v>
      </c>
      <c r="E550" s="7"/>
      <c r="F550" s="40">
        <f aca="true" t="shared" si="102" ref="F550:H553">F551</f>
        <v>18507.93</v>
      </c>
      <c r="G550" s="40">
        <f t="shared" si="102"/>
        <v>17588.308</v>
      </c>
      <c r="H550" s="40">
        <f t="shared" si="102"/>
        <v>17564.548</v>
      </c>
      <c r="I550" s="63">
        <f t="shared" si="89"/>
        <v>94.90282273598397</v>
      </c>
      <c r="J550" s="63">
        <f t="shared" si="90"/>
        <v>99.86491025742782</v>
      </c>
    </row>
    <row r="551" spans="1:10" s="16" customFormat="1" ht="47.25" outlineLevel="5">
      <c r="A551" s="6" t="s">
        <v>288</v>
      </c>
      <c r="B551" s="7" t="s">
        <v>22</v>
      </c>
      <c r="C551" s="7" t="s">
        <v>273</v>
      </c>
      <c r="D551" s="7" t="s">
        <v>5</v>
      </c>
      <c r="E551" s="7"/>
      <c r="F551" s="40">
        <f t="shared" si="102"/>
        <v>18507.93</v>
      </c>
      <c r="G551" s="40">
        <f t="shared" si="102"/>
        <v>17588.308</v>
      </c>
      <c r="H551" s="40">
        <f t="shared" si="102"/>
        <v>17564.548</v>
      </c>
      <c r="I551" s="63">
        <f t="shared" si="89"/>
        <v>94.90282273598397</v>
      </c>
      <c r="J551" s="63">
        <f t="shared" si="90"/>
        <v>99.86491025742782</v>
      </c>
    </row>
    <row r="552" spans="1:10" s="16" customFormat="1" ht="47.25" outlineLevel="5">
      <c r="A552" s="30" t="s">
        <v>299</v>
      </c>
      <c r="B552" s="13" t="s">
        <v>22</v>
      </c>
      <c r="C552" s="13" t="s">
        <v>310</v>
      </c>
      <c r="D552" s="13" t="s">
        <v>5</v>
      </c>
      <c r="E552" s="13"/>
      <c r="F552" s="41">
        <f t="shared" si="102"/>
        <v>18507.93</v>
      </c>
      <c r="G552" s="41">
        <f t="shared" si="102"/>
        <v>17588.308</v>
      </c>
      <c r="H552" s="41">
        <f t="shared" si="102"/>
        <v>17564.548</v>
      </c>
      <c r="I552" s="63">
        <f t="shared" si="89"/>
        <v>94.90282273598397</v>
      </c>
      <c r="J552" s="63">
        <f t="shared" si="90"/>
        <v>99.86491025742782</v>
      </c>
    </row>
    <row r="553" spans="1:10" s="16" customFormat="1" ht="15.75" outlineLevel="5">
      <c r="A553" s="4" t="s">
        <v>268</v>
      </c>
      <c r="B553" s="5" t="s">
        <v>22</v>
      </c>
      <c r="C553" s="5" t="s">
        <v>310</v>
      </c>
      <c r="D553" s="5" t="s">
        <v>267</v>
      </c>
      <c r="E553" s="5"/>
      <c r="F553" s="42">
        <f t="shared" si="102"/>
        <v>18507.93</v>
      </c>
      <c r="G553" s="42">
        <f t="shared" si="102"/>
        <v>17588.308</v>
      </c>
      <c r="H553" s="42">
        <f t="shared" si="102"/>
        <v>17564.548</v>
      </c>
      <c r="I553" s="63">
        <f t="shared" si="89"/>
        <v>94.90282273598397</v>
      </c>
      <c r="J553" s="63">
        <f t="shared" si="90"/>
        <v>99.86491025742782</v>
      </c>
    </row>
    <row r="554" spans="1:10" s="16" customFormat="1" ht="33.75" customHeight="1" outlineLevel="5">
      <c r="A554" s="22" t="s">
        <v>269</v>
      </c>
      <c r="B554" s="23" t="s">
        <v>22</v>
      </c>
      <c r="C554" s="23" t="s">
        <v>310</v>
      </c>
      <c r="D554" s="23" t="s">
        <v>318</v>
      </c>
      <c r="E554" s="23"/>
      <c r="F554" s="43">
        <v>18507.93</v>
      </c>
      <c r="G554" s="43">
        <v>17588.308</v>
      </c>
      <c r="H554" s="43">
        <v>17564.548</v>
      </c>
      <c r="I554" s="63">
        <f t="shared" si="89"/>
        <v>94.90282273598397</v>
      </c>
      <c r="J554" s="63">
        <f t="shared" si="90"/>
        <v>99.86491025742782</v>
      </c>
    </row>
    <row r="555" spans="1:10" s="16" customFormat="1" ht="15.75" outlineLevel="5">
      <c r="A555" s="32" t="s">
        <v>153</v>
      </c>
      <c r="B555" s="21" t="s">
        <v>154</v>
      </c>
      <c r="C555" s="21" t="s">
        <v>210</v>
      </c>
      <c r="D555" s="21" t="s">
        <v>5</v>
      </c>
      <c r="E555" s="21"/>
      <c r="F555" s="70">
        <f aca="true" t="shared" si="103" ref="F555:H558">F556</f>
        <v>100</v>
      </c>
      <c r="G555" s="70">
        <f t="shared" si="103"/>
        <v>100</v>
      </c>
      <c r="H555" s="70">
        <f t="shared" si="103"/>
        <v>100</v>
      </c>
      <c r="I555" s="63">
        <f t="shared" si="89"/>
        <v>100</v>
      </c>
      <c r="J555" s="63">
        <f t="shared" si="90"/>
        <v>100</v>
      </c>
    </row>
    <row r="556" spans="1:10" s="16" customFormat="1" ht="15.75" outlineLevel="5">
      <c r="A556" s="9" t="s">
        <v>263</v>
      </c>
      <c r="B556" s="7" t="s">
        <v>154</v>
      </c>
      <c r="C556" s="7" t="s">
        <v>244</v>
      </c>
      <c r="D556" s="7" t="s">
        <v>5</v>
      </c>
      <c r="E556" s="7"/>
      <c r="F556" s="40">
        <f t="shared" si="103"/>
        <v>100</v>
      </c>
      <c r="G556" s="40">
        <f t="shared" si="103"/>
        <v>100</v>
      </c>
      <c r="H556" s="40">
        <f t="shared" si="103"/>
        <v>100</v>
      </c>
      <c r="I556" s="63">
        <f t="shared" si="89"/>
        <v>100</v>
      </c>
      <c r="J556" s="63">
        <f t="shared" si="90"/>
        <v>100</v>
      </c>
    </row>
    <row r="557" spans="1:10" s="16" customFormat="1" ht="33" customHeight="1" outlineLevel="5">
      <c r="A557" s="30" t="s">
        <v>155</v>
      </c>
      <c r="B557" s="13" t="s">
        <v>154</v>
      </c>
      <c r="C557" s="13" t="s">
        <v>360</v>
      </c>
      <c r="D557" s="13" t="s">
        <v>5</v>
      </c>
      <c r="E557" s="13"/>
      <c r="F557" s="41">
        <f t="shared" si="103"/>
        <v>100</v>
      </c>
      <c r="G557" s="41">
        <f t="shared" si="103"/>
        <v>100</v>
      </c>
      <c r="H557" s="41">
        <f t="shared" si="103"/>
        <v>100</v>
      </c>
      <c r="I557" s="63">
        <f t="shared" si="89"/>
        <v>100</v>
      </c>
      <c r="J557" s="63">
        <f t="shared" si="90"/>
        <v>100</v>
      </c>
    </row>
    <row r="558" spans="1:10" s="16" customFormat="1" ht="31.5" outlineLevel="5">
      <c r="A558" s="4" t="s">
        <v>85</v>
      </c>
      <c r="B558" s="5" t="s">
        <v>154</v>
      </c>
      <c r="C558" s="5" t="s">
        <v>360</v>
      </c>
      <c r="D558" s="5" t="s">
        <v>86</v>
      </c>
      <c r="E558" s="5"/>
      <c r="F558" s="42">
        <f t="shared" si="103"/>
        <v>100</v>
      </c>
      <c r="G558" s="42">
        <f t="shared" si="103"/>
        <v>100</v>
      </c>
      <c r="H558" s="42">
        <f t="shared" si="103"/>
        <v>100</v>
      </c>
      <c r="I558" s="63">
        <f t="shared" si="89"/>
        <v>100</v>
      </c>
      <c r="J558" s="63">
        <f t="shared" si="90"/>
        <v>100</v>
      </c>
    </row>
    <row r="559" spans="1:10" s="16" customFormat="1" ht="31.5" outlineLevel="5">
      <c r="A559" s="22" t="s">
        <v>87</v>
      </c>
      <c r="B559" s="23" t="s">
        <v>154</v>
      </c>
      <c r="C559" s="45" t="s">
        <v>360</v>
      </c>
      <c r="D559" s="23" t="s">
        <v>88</v>
      </c>
      <c r="E559" s="23"/>
      <c r="F559" s="43">
        <v>100</v>
      </c>
      <c r="G559" s="43">
        <v>100</v>
      </c>
      <c r="H559" s="43">
        <v>100</v>
      </c>
      <c r="I559" s="63">
        <f t="shared" si="89"/>
        <v>100</v>
      </c>
      <c r="J559" s="63">
        <f t="shared" si="90"/>
        <v>100</v>
      </c>
    </row>
    <row r="560" spans="1:10" s="16" customFormat="1" ht="18.75" outlineLevel="5">
      <c r="A560" s="11" t="s">
        <v>72</v>
      </c>
      <c r="B560" s="12" t="s">
        <v>46</v>
      </c>
      <c r="C560" s="12" t="s">
        <v>210</v>
      </c>
      <c r="D560" s="12" t="s">
        <v>5</v>
      </c>
      <c r="E560" s="12"/>
      <c r="F560" s="39">
        <f>F561+F571</f>
        <v>113770</v>
      </c>
      <c r="G560" s="39">
        <f>G561+G571</f>
        <v>127871.49781000002</v>
      </c>
      <c r="H560" s="39">
        <f>H561+H571</f>
        <v>100079.87000000001</v>
      </c>
      <c r="I560" s="63">
        <f t="shared" si="89"/>
        <v>87.96683660015823</v>
      </c>
      <c r="J560" s="63">
        <f t="shared" si="90"/>
        <v>78.26597147450744</v>
      </c>
    </row>
    <row r="561" spans="1:10" s="16" customFormat="1" ht="15.75" outlineLevel="5">
      <c r="A561" s="6" t="s">
        <v>37</v>
      </c>
      <c r="B561" s="7" t="s">
        <v>17</v>
      </c>
      <c r="C561" s="7" t="s">
        <v>210</v>
      </c>
      <c r="D561" s="7" t="s">
        <v>5</v>
      </c>
      <c r="E561" s="7"/>
      <c r="F561" s="40">
        <f>F566+F562</f>
        <v>170</v>
      </c>
      <c r="G561" s="40">
        <f>G566+G562</f>
        <v>399.988</v>
      </c>
      <c r="H561" s="40">
        <f>H566+H562</f>
        <v>399.988</v>
      </c>
      <c r="I561" s="63">
        <f t="shared" si="89"/>
        <v>235.2870588235294</v>
      </c>
      <c r="J561" s="63">
        <f t="shared" si="90"/>
        <v>100</v>
      </c>
    </row>
    <row r="562" spans="1:10" s="16" customFormat="1" ht="15.75" outlineLevel="5">
      <c r="A562" s="28" t="s">
        <v>436</v>
      </c>
      <c r="B562" s="13" t="s">
        <v>17</v>
      </c>
      <c r="C562" s="13" t="s">
        <v>397</v>
      </c>
      <c r="D562" s="13" t="s">
        <v>5</v>
      </c>
      <c r="E562" s="13"/>
      <c r="F562" s="41">
        <f aca="true" t="shared" si="104" ref="F562:H564">F563</f>
        <v>20</v>
      </c>
      <c r="G562" s="41">
        <f t="shared" si="104"/>
        <v>9.988</v>
      </c>
      <c r="H562" s="41">
        <f t="shared" si="104"/>
        <v>9.988</v>
      </c>
      <c r="I562" s="63">
        <f t="shared" si="89"/>
        <v>49.94</v>
      </c>
      <c r="J562" s="63">
        <f t="shared" si="90"/>
        <v>100</v>
      </c>
    </row>
    <row r="563" spans="1:10" s="16" customFormat="1" ht="31.5" outlineLevel="5">
      <c r="A563" s="30" t="s">
        <v>437</v>
      </c>
      <c r="B563" s="13" t="s">
        <v>17</v>
      </c>
      <c r="C563" s="13" t="s">
        <v>399</v>
      </c>
      <c r="D563" s="13" t="s">
        <v>5</v>
      </c>
      <c r="E563" s="13"/>
      <c r="F563" s="41">
        <f t="shared" si="104"/>
        <v>20</v>
      </c>
      <c r="G563" s="41">
        <f t="shared" si="104"/>
        <v>9.988</v>
      </c>
      <c r="H563" s="41">
        <f t="shared" si="104"/>
        <v>9.988</v>
      </c>
      <c r="I563" s="63">
        <f t="shared" si="89"/>
        <v>49.94</v>
      </c>
      <c r="J563" s="63">
        <f t="shared" si="90"/>
        <v>100</v>
      </c>
    </row>
    <row r="564" spans="1:10" s="16" customFormat="1" ht="31.5" outlineLevel="5">
      <c r="A564" s="4" t="s">
        <v>85</v>
      </c>
      <c r="B564" s="5" t="s">
        <v>17</v>
      </c>
      <c r="C564" s="5" t="s">
        <v>399</v>
      </c>
      <c r="D564" s="5" t="s">
        <v>86</v>
      </c>
      <c r="E564" s="5"/>
      <c r="F564" s="42">
        <f t="shared" si="104"/>
        <v>20</v>
      </c>
      <c r="G564" s="42">
        <f t="shared" si="104"/>
        <v>9.988</v>
      </c>
      <c r="H564" s="42">
        <f t="shared" si="104"/>
        <v>9.988</v>
      </c>
      <c r="I564" s="63">
        <f t="shared" si="89"/>
        <v>49.94</v>
      </c>
      <c r="J564" s="63">
        <f t="shared" si="90"/>
        <v>100</v>
      </c>
    </row>
    <row r="565" spans="1:10" s="16" customFormat="1" ht="31.5" outlineLevel="5">
      <c r="A565" s="22" t="s">
        <v>87</v>
      </c>
      <c r="B565" s="23" t="s">
        <v>17</v>
      </c>
      <c r="C565" s="23" t="s">
        <v>399</v>
      </c>
      <c r="D565" s="23" t="s">
        <v>88</v>
      </c>
      <c r="E565" s="23"/>
      <c r="F565" s="43">
        <v>20</v>
      </c>
      <c r="G565" s="43">
        <v>9.988</v>
      </c>
      <c r="H565" s="43">
        <v>9.988</v>
      </c>
      <c r="I565" s="63">
        <f t="shared" si="89"/>
        <v>49.94</v>
      </c>
      <c r="J565" s="63">
        <f t="shared" si="90"/>
        <v>100</v>
      </c>
    </row>
    <row r="566" spans="1:10" s="16" customFormat="1" ht="15.75" outlineLevel="5">
      <c r="A566" s="28" t="s">
        <v>195</v>
      </c>
      <c r="B566" s="13" t="s">
        <v>17</v>
      </c>
      <c r="C566" s="13" t="s">
        <v>245</v>
      </c>
      <c r="D566" s="13" t="s">
        <v>5</v>
      </c>
      <c r="E566" s="13"/>
      <c r="F566" s="41">
        <f>F567</f>
        <v>150</v>
      </c>
      <c r="G566" s="41">
        <f>G567</f>
        <v>390</v>
      </c>
      <c r="H566" s="41">
        <f>H567</f>
        <v>390</v>
      </c>
      <c r="I566" s="63">
        <f t="shared" si="89"/>
        <v>260</v>
      </c>
      <c r="J566" s="63">
        <f t="shared" si="90"/>
        <v>100</v>
      </c>
    </row>
    <row r="567" spans="1:10" s="16" customFormat="1" ht="36" customHeight="1" outlineLevel="5">
      <c r="A567" s="30" t="s">
        <v>156</v>
      </c>
      <c r="B567" s="13" t="s">
        <v>17</v>
      </c>
      <c r="C567" s="13" t="s">
        <v>361</v>
      </c>
      <c r="D567" s="13" t="s">
        <v>5</v>
      </c>
      <c r="E567" s="13"/>
      <c r="F567" s="41">
        <f>F568+F569</f>
        <v>150</v>
      </c>
      <c r="G567" s="41">
        <f>G568+G569</f>
        <v>390</v>
      </c>
      <c r="H567" s="41">
        <f>H568+H569</f>
        <v>390</v>
      </c>
      <c r="I567" s="63">
        <f t="shared" si="89"/>
        <v>260</v>
      </c>
      <c r="J567" s="63">
        <f t="shared" si="90"/>
        <v>100</v>
      </c>
    </row>
    <row r="568" spans="1:10" s="16" customFormat="1" ht="22.5" customHeight="1" outlineLevel="5">
      <c r="A568" s="46" t="s">
        <v>255</v>
      </c>
      <c r="B568" s="45" t="s">
        <v>17</v>
      </c>
      <c r="C568" s="45" t="s">
        <v>361</v>
      </c>
      <c r="D568" s="45" t="s">
        <v>256</v>
      </c>
      <c r="E568" s="45"/>
      <c r="F568" s="57">
        <v>55</v>
      </c>
      <c r="G568" s="57">
        <v>118.8</v>
      </c>
      <c r="H568" s="57">
        <v>118.8</v>
      </c>
      <c r="I568" s="63">
        <f t="shared" si="89"/>
        <v>216</v>
      </c>
      <c r="J568" s="63">
        <f t="shared" si="90"/>
        <v>100</v>
      </c>
    </row>
    <row r="569" spans="1:10" s="16" customFormat="1" ht="31.5" outlineLevel="5">
      <c r="A569" s="4" t="s">
        <v>85</v>
      </c>
      <c r="B569" s="5" t="s">
        <v>17</v>
      </c>
      <c r="C569" s="5" t="s">
        <v>361</v>
      </c>
      <c r="D569" s="5" t="s">
        <v>86</v>
      </c>
      <c r="E569" s="5"/>
      <c r="F569" s="42">
        <f>F570</f>
        <v>95</v>
      </c>
      <c r="G569" s="42">
        <f>G570</f>
        <v>271.2</v>
      </c>
      <c r="H569" s="42">
        <f>H570</f>
        <v>271.2</v>
      </c>
      <c r="I569" s="63">
        <f t="shared" si="89"/>
        <v>285.4736842105263</v>
      </c>
      <c r="J569" s="63">
        <f t="shared" si="90"/>
        <v>100</v>
      </c>
    </row>
    <row r="570" spans="1:10" s="16" customFormat="1" ht="31.5" outlineLevel="5">
      <c r="A570" s="22" t="s">
        <v>87</v>
      </c>
      <c r="B570" s="23" t="s">
        <v>17</v>
      </c>
      <c r="C570" s="23" t="s">
        <v>361</v>
      </c>
      <c r="D570" s="23" t="s">
        <v>88</v>
      </c>
      <c r="E570" s="23"/>
      <c r="F570" s="43">
        <v>95</v>
      </c>
      <c r="G570" s="43">
        <v>271.2</v>
      </c>
      <c r="H570" s="43">
        <v>271.2</v>
      </c>
      <c r="I570" s="63">
        <f t="shared" si="89"/>
        <v>285.4736842105263</v>
      </c>
      <c r="J570" s="63">
        <f t="shared" si="90"/>
        <v>100</v>
      </c>
    </row>
    <row r="571" spans="1:10" s="16" customFormat="1" ht="15.75" outlineLevel="5">
      <c r="A571" s="6" t="s">
        <v>301</v>
      </c>
      <c r="B571" s="7" t="s">
        <v>300</v>
      </c>
      <c r="C571" s="7" t="s">
        <v>210</v>
      </c>
      <c r="D571" s="7" t="s">
        <v>5</v>
      </c>
      <c r="E571" s="7"/>
      <c r="F571" s="40">
        <f>F582+F572</f>
        <v>113600</v>
      </c>
      <c r="G571" s="40">
        <f>G582+G572</f>
        <v>127471.50981000002</v>
      </c>
      <c r="H571" s="40">
        <f>H582+H572</f>
        <v>99679.88200000001</v>
      </c>
      <c r="I571" s="63">
        <f t="shared" si="89"/>
        <v>87.74637500000001</v>
      </c>
      <c r="J571" s="63">
        <f t="shared" si="90"/>
        <v>78.19777309343536</v>
      </c>
    </row>
    <row r="572" spans="1:10" s="16" customFormat="1" ht="15.75" outlineLevel="5">
      <c r="A572" s="28" t="s">
        <v>195</v>
      </c>
      <c r="B572" s="13" t="s">
        <v>300</v>
      </c>
      <c r="C572" s="13" t="s">
        <v>245</v>
      </c>
      <c r="D572" s="13" t="s">
        <v>5</v>
      </c>
      <c r="E572" s="13"/>
      <c r="F572" s="41">
        <f>F576+F579+F573</f>
        <v>0</v>
      </c>
      <c r="G572" s="41">
        <f>G576+G579+G573</f>
        <v>12491.81781</v>
      </c>
      <c r="H572" s="41">
        <f>H576+H579+H573</f>
        <v>12491.818</v>
      </c>
      <c r="I572" s="63">
        <v>0</v>
      </c>
      <c r="J572" s="63">
        <f t="shared" si="90"/>
        <v>100.0000015209956</v>
      </c>
    </row>
    <row r="573" spans="1:10" s="16" customFormat="1" ht="47.25" outlineLevel="5">
      <c r="A573" s="30" t="s">
        <v>156</v>
      </c>
      <c r="B573" s="13" t="s">
        <v>300</v>
      </c>
      <c r="C573" s="13" t="s">
        <v>361</v>
      </c>
      <c r="D573" s="13" t="s">
        <v>5</v>
      </c>
      <c r="E573" s="13"/>
      <c r="F573" s="41">
        <f aca="true" t="shared" si="105" ref="F573:H574">F574</f>
        <v>0</v>
      </c>
      <c r="G573" s="41">
        <f t="shared" si="105"/>
        <v>12491.81781</v>
      </c>
      <c r="H573" s="41">
        <f t="shared" si="105"/>
        <v>12491.818</v>
      </c>
      <c r="I573" s="63">
        <v>0</v>
      </c>
      <c r="J573" s="63">
        <f>H573/G573*100</f>
        <v>100.0000015209956</v>
      </c>
    </row>
    <row r="574" spans="1:10" s="16" customFormat="1" ht="31.5" outlineLevel="5">
      <c r="A574" s="4" t="s">
        <v>85</v>
      </c>
      <c r="B574" s="5" t="s">
        <v>300</v>
      </c>
      <c r="C574" s="5" t="s">
        <v>361</v>
      </c>
      <c r="D574" s="5" t="s">
        <v>86</v>
      </c>
      <c r="E574" s="5"/>
      <c r="F574" s="42">
        <f t="shared" si="105"/>
        <v>0</v>
      </c>
      <c r="G574" s="42">
        <f t="shared" si="105"/>
        <v>12491.81781</v>
      </c>
      <c r="H574" s="42">
        <f t="shared" si="105"/>
        <v>12491.818</v>
      </c>
      <c r="I574" s="63">
        <v>0</v>
      </c>
      <c r="J574" s="63">
        <f>H574/G574*100</f>
        <v>100.0000015209956</v>
      </c>
    </row>
    <row r="575" spans="1:10" s="16" customFormat="1" ht="31.5" outlineLevel="5">
      <c r="A575" s="22" t="s">
        <v>87</v>
      </c>
      <c r="B575" s="23" t="s">
        <v>300</v>
      </c>
      <c r="C575" s="23" t="s">
        <v>361</v>
      </c>
      <c r="D575" s="23" t="s">
        <v>88</v>
      </c>
      <c r="E575" s="23"/>
      <c r="F575" s="43">
        <v>0</v>
      </c>
      <c r="G575" s="43">
        <v>12491.81781</v>
      </c>
      <c r="H575" s="43">
        <v>12491.818</v>
      </c>
      <c r="I575" s="63">
        <v>0</v>
      </c>
      <c r="J575" s="63">
        <f>H575/G575*100</f>
        <v>100.0000015209956</v>
      </c>
    </row>
    <row r="576" spans="1:10" s="16" customFormat="1" ht="31.5" outlineLevel="5">
      <c r="A576" s="30" t="s">
        <v>444</v>
      </c>
      <c r="B576" s="13" t="s">
        <v>300</v>
      </c>
      <c r="C576" s="13" t="s">
        <v>445</v>
      </c>
      <c r="D576" s="13" t="s">
        <v>5</v>
      </c>
      <c r="E576" s="13"/>
      <c r="F576" s="41">
        <f aca="true" t="shared" si="106" ref="F576:H577">F577</f>
        <v>0</v>
      </c>
      <c r="G576" s="41">
        <f t="shared" si="106"/>
        <v>0</v>
      </c>
      <c r="H576" s="41">
        <f t="shared" si="106"/>
        <v>0</v>
      </c>
      <c r="I576" s="63">
        <v>0</v>
      </c>
      <c r="J576" s="63">
        <v>0</v>
      </c>
    </row>
    <row r="577" spans="1:10" s="16" customFormat="1" ht="31.5" outlineLevel="5">
      <c r="A577" s="4" t="s">
        <v>85</v>
      </c>
      <c r="B577" s="5" t="s">
        <v>300</v>
      </c>
      <c r="C577" s="5" t="s">
        <v>445</v>
      </c>
      <c r="D577" s="5" t="s">
        <v>86</v>
      </c>
      <c r="E577" s="5"/>
      <c r="F577" s="42">
        <f t="shared" si="106"/>
        <v>0</v>
      </c>
      <c r="G577" s="42">
        <f t="shared" si="106"/>
        <v>0</v>
      </c>
      <c r="H577" s="42">
        <f t="shared" si="106"/>
        <v>0</v>
      </c>
      <c r="I577" s="63">
        <v>0</v>
      </c>
      <c r="J577" s="63">
        <v>0</v>
      </c>
    </row>
    <row r="578" spans="1:10" s="16" customFormat="1" ht="31.5" outlineLevel="5">
      <c r="A578" s="26" t="s">
        <v>87</v>
      </c>
      <c r="B578" s="23" t="s">
        <v>300</v>
      </c>
      <c r="C578" s="23" t="s">
        <v>445</v>
      </c>
      <c r="D578" s="23" t="s">
        <v>88</v>
      </c>
      <c r="E578" s="23"/>
      <c r="F578" s="43">
        <v>0</v>
      </c>
      <c r="G578" s="43">
        <v>0</v>
      </c>
      <c r="H578" s="43">
        <v>0</v>
      </c>
      <c r="I578" s="63">
        <v>0</v>
      </c>
      <c r="J578" s="63">
        <v>0</v>
      </c>
    </row>
    <row r="579" spans="1:10" s="16" customFormat="1" ht="31.5" outlineLevel="5">
      <c r="A579" s="30" t="s">
        <v>446</v>
      </c>
      <c r="B579" s="13" t="s">
        <v>300</v>
      </c>
      <c r="C579" s="13" t="s">
        <v>447</v>
      </c>
      <c r="D579" s="13" t="s">
        <v>5</v>
      </c>
      <c r="E579" s="13"/>
      <c r="F579" s="41">
        <f aca="true" t="shared" si="107" ref="F579:H580">F580</f>
        <v>0</v>
      </c>
      <c r="G579" s="41">
        <f t="shared" si="107"/>
        <v>0</v>
      </c>
      <c r="H579" s="41">
        <f t="shared" si="107"/>
        <v>0</v>
      </c>
      <c r="I579" s="63">
        <v>0</v>
      </c>
      <c r="J579" s="63">
        <v>0</v>
      </c>
    </row>
    <row r="580" spans="1:10" s="16" customFormat="1" ht="31.5" outlineLevel="5">
      <c r="A580" s="4" t="s">
        <v>85</v>
      </c>
      <c r="B580" s="5" t="s">
        <v>300</v>
      </c>
      <c r="C580" s="5" t="s">
        <v>447</v>
      </c>
      <c r="D580" s="5" t="s">
        <v>86</v>
      </c>
      <c r="E580" s="5"/>
      <c r="F580" s="42">
        <f t="shared" si="107"/>
        <v>0</v>
      </c>
      <c r="G580" s="42">
        <f t="shared" si="107"/>
        <v>0</v>
      </c>
      <c r="H580" s="42">
        <f t="shared" si="107"/>
        <v>0</v>
      </c>
      <c r="I580" s="63">
        <v>0</v>
      </c>
      <c r="J580" s="63">
        <v>0</v>
      </c>
    </row>
    <row r="581" spans="1:10" s="16" customFormat="1" ht="31.5" outlineLevel="5">
      <c r="A581" s="26" t="s">
        <v>87</v>
      </c>
      <c r="B581" s="23" t="s">
        <v>300</v>
      </c>
      <c r="C581" s="23" t="s">
        <v>447</v>
      </c>
      <c r="D581" s="23" t="s">
        <v>88</v>
      </c>
      <c r="E581" s="23"/>
      <c r="F581" s="43">
        <v>0</v>
      </c>
      <c r="G581" s="43">
        <v>0</v>
      </c>
      <c r="H581" s="43">
        <v>0</v>
      </c>
      <c r="I581" s="63">
        <v>0</v>
      </c>
      <c r="J581" s="63">
        <v>0</v>
      </c>
    </row>
    <row r="582" spans="1:10" s="16" customFormat="1" ht="31.5" outlineLevel="5">
      <c r="A582" s="28" t="s">
        <v>413</v>
      </c>
      <c r="B582" s="13" t="s">
        <v>300</v>
      </c>
      <c r="C582" s="13" t="s">
        <v>412</v>
      </c>
      <c r="D582" s="13" t="s">
        <v>5</v>
      </c>
      <c r="E582" s="13"/>
      <c r="F582" s="41">
        <f>F586+F589+F583</f>
        <v>113600</v>
      </c>
      <c r="G582" s="41">
        <f>G586+G589+G583</f>
        <v>114979.69200000001</v>
      </c>
      <c r="H582" s="41">
        <f>H586+H589+H583</f>
        <v>87188.06400000001</v>
      </c>
      <c r="I582" s="63">
        <f aca="true" t="shared" si="108" ref="I582:I615">H582/F582*100</f>
        <v>76.75005633802819</v>
      </c>
      <c r="J582" s="63">
        <f aca="true" t="shared" si="109" ref="J582:J615">H582/G582*100</f>
        <v>75.8290985855137</v>
      </c>
    </row>
    <row r="583" spans="1:10" s="16" customFormat="1" ht="47.25" outlineLevel="5">
      <c r="A583" s="30" t="s">
        <v>483</v>
      </c>
      <c r="B583" s="13" t="s">
        <v>300</v>
      </c>
      <c r="C583" s="13" t="s">
        <v>484</v>
      </c>
      <c r="D583" s="13" t="s">
        <v>5</v>
      </c>
      <c r="E583" s="13"/>
      <c r="F583" s="41">
        <f aca="true" t="shared" si="110" ref="F583:H584">F584</f>
        <v>0</v>
      </c>
      <c r="G583" s="41">
        <f t="shared" si="110"/>
        <v>1280.892</v>
      </c>
      <c r="H583" s="41">
        <f t="shared" si="110"/>
        <v>581.892</v>
      </c>
      <c r="I583" s="63">
        <v>0</v>
      </c>
      <c r="J583" s="63">
        <f>H583/G583*100</f>
        <v>45.4286544064605</v>
      </c>
    </row>
    <row r="584" spans="1:10" s="16" customFormat="1" ht="15.75" outlineLevel="5">
      <c r="A584" s="81" t="s">
        <v>268</v>
      </c>
      <c r="B584" s="82" t="s">
        <v>300</v>
      </c>
      <c r="C584" s="82" t="s">
        <v>484</v>
      </c>
      <c r="D584" s="82" t="s">
        <v>267</v>
      </c>
      <c r="E584" s="82"/>
      <c r="F584" s="83">
        <f t="shared" si="110"/>
        <v>0</v>
      </c>
      <c r="G584" s="83">
        <f t="shared" si="110"/>
        <v>1280.892</v>
      </c>
      <c r="H584" s="83">
        <f t="shared" si="110"/>
        <v>581.892</v>
      </c>
      <c r="I584" s="63">
        <v>0</v>
      </c>
      <c r="J584" s="63">
        <f>H584/G584*100</f>
        <v>45.4286544064605</v>
      </c>
    </row>
    <row r="585" spans="1:10" s="16" customFormat="1" ht="47.25" outlineLevel="5">
      <c r="A585" s="22" t="s">
        <v>269</v>
      </c>
      <c r="B585" s="23" t="s">
        <v>300</v>
      </c>
      <c r="C585" s="45" t="s">
        <v>484</v>
      </c>
      <c r="D585" s="23" t="s">
        <v>266</v>
      </c>
      <c r="E585" s="13"/>
      <c r="F585" s="57">
        <v>0</v>
      </c>
      <c r="G585" s="57">
        <f>680.892+600</f>
        <v>1280.892</v>
      </c>
      <c r="H585" s="43">
        <v>581.892</v>
      </c>
      <c r="I585" s="63">
        <v>0</v>
      </c>
      <c r="J585" s="63">
        <f>H585/G585*100</f>
        <v>45.4286544064605</v>
      </c>
    </row>
    <row r="586" spans="1:10" s="16" customFormat="1" ht="35.25" customHeight="1" outlineLevel="5">
      <c r="A586" s="30" t="s">
        <v>321</v>
      </c>
      <c r="B586" s="13" t="s">
        <v>300</v>
      </c>
      <c r="C586" s="13" t="s">
        <v>438</v>
      </c>
      <c r="D586" s="13" t="s">
        <v>5</v>
      </c>
      <c r="E586" s="13"/>
      <c r="F586" s="41">
        <f aca="true" t="shared" si="111" ref="F586:H587">F587</f>
        <v>112600</v>
      </c>
      <c r="G586" s="41">
        <f t="shared" si="111"/>
        <v>112600</v>
      </c>
      <c r="H586" s="41">
        <f t="shared" si="111"/>
        <v>85913.323</v>
      </c>
      <c r="I586" s="63">
        <f t="shared" si="108"/>
        <v>76.29957637655419</v>
      </c>
      <c r="J586" s="63">
        <f t="shared" si="109"/>
        <v>76.29957637655419</v>
      </c>
    </row>
    <row r="587" spans="1:10" s="16" customFormat="1" ht="15.75" outlineLevel="5">
      <c r="A587" s="81" t="s">
        <v>268</v>
      </c>
      <c r="B587" s="82" t="s">
        <v>300</v>
      </c>
      <c r="C587" s="82" t="s">
        <v>438</v>
      </c>
      <c r="D587" s="82" t="s">
        <v>267</v>
      </c>
      <c r="E587" s="82"/>
      <c r="F587" s="83">
        <f t="shared" si="111"/>
        <v>112600</v>
      </c>
      <c r="G587" s="83">
        <f t="shared" si="111"/>
        <v>112600</v>
      </c>
      <c r="H587" s="83">
        <f t="shared" si="111"/>
        <v>85913.323</v>
      </c>
      <c r="I587" s="63">
        <f t="shared" si="108"/>
        <v>76.29957637655419</v>
      </c>
      <c r="J587" s="63">
        <f t="shared" si="109"/>
        <v>76.29957637655419</v>
      </c>
    </row>
    <row r="588" spans="1:10" s="16" customFormat="1" ht="47.25" outlineLevel="5">
      <c r="A588" s="22" t="s">
        <v>269</v>
      </c>
      <c r="B588" s="23" t="s">
        <v>300</v>
      </c>
      <c r="C588" s="23" t="s">
        <v>438</v>
      </c>
      <c r="D588" s="23" t="s">
        <v>266</v>
      </c>
      <c r="E588" s="23"/>
      <c r="F588" s="43">
        <v>112600</v>
      </c>
      <c r="G588" s="43">
        <v>112600</v>
      </c>
      <c r="H588" s="43">
        <v>85913.323</v>
      </c>
      <c r="I588" s="63">
        <f t="shared" si="108"/>
        <v>76.29957637655419</v>
      </c>
      <c r="J588" s="63">
        <f t="shared" si="109"/>
        <v>76.29957637655419</v>
      </c>
    </row>
    <row r="589" spans="1:10" s="16" customFormat="1" ht="36.75" customHeight="1" outlineLevel="5">
      <c r="A589" s="30" t="s">
        <v>311</v>
      </c>
      <c r="B589" s="13" t="s">
        <v>300</v>
      </c>
      <c r="C589" s="13" t="s">
        <v>439</v>
      </c>
      <c r="D589" s="13" t="s">
        <v>5</v>
      </c>
      <c r="E589" s="13"/>
      <c r="F589" s="41">
        <f aca="true" t="shared" si="112" ref="F589:H590">F590</f>
        <v>1000</v>
      </c>
      <c r="G589" s="41">
        <f t="shared" si="112"/>
        <v>1098.8</v>
      </c>
      <c r="H589" s="41">
        <f t="shared" si="112"/>
        <v>692.849</v>
      </c>
      <c r="I589" s="63">
        <f t="shared" si="108"/>
        <v>69.28490000000001</v>
      </c>
      <c r="J589" s="63">
        <f t="shared" si="109"/>
        <v>63.055060065526035</v>
      </c>
    </row>
    <row r="590" spans="1:10" s="16" customFormat="1" ht="15.75" outlineLevel="5">
      <c r="A590" s="68" t="s">
        <v>268</v>
      </c>
      <c r="B590" s="69" t="s">
        <v>300</v>
      </c>
      <c r="C590" s="69" t="s">
        <v>439</v>
      </c>
      <c r="D590" s="69" t="s">
        <v>267</v>
      </c>
      <c r="E590" s="69"/>
      <c r="F590" s="76">
        <f t="shared" si="112"/>
        <v>1000</v>
      </c>
      <c r="G590" s="76">
        <f t="shared" si="112"/>
        <v>1098.8</v>
      </c>
      <c r="H590" s="76">
        <f t="shared" si="112"/>
        <v>692.849</v>
      </c>
      <c r="I590" s="63">
        <f t="shared" si="108"/>
        <v>69.28490000000001</v>
      </c>
      <c r="J590" s="63">
        <f t="shared" si="109"/>
        <v>63.055060065526035</v>
      </c>
    </row>
    <row r="591" spans="1:10" s="16" customFormat="1" ht="47.25" outlineLevel="5">
      <c r="A591" s="22" t="s">
        <v>269</v>
      </c>
      <c r="B591" s="23" t="s">
        <v>300</v>
      </c>
      <c r="C591" s="23" t="s">
        <v>439</v>
      </c>
      <c r="D591" s="23" t="s">
        <v>266</v>
      </c>
      <c r="E591" s="23"/>
      <c r="F591" s="43">
        <v>1000</v>
      </c>
      <c r="G591" s="43">
        <v>1098.8</v>
      </c>
      <c r="H591" s="43">
        <v>692.849</v>
      </c>
      <c r="I591" s="63">
        <f t="shared" si="108"/>
        <v>69.28490000000001</v>
      </c>
      <c r="J591" s="63">
        <f t="shared" si="109"/>
        <v>63.055060065526035</v>
      </c>
    </row>
    <row r="592" spans="1:10" s="16" customFormat="1" ht="18.75" outlineLevel="5">
      <c r="A592" s="11" t="s">
        <v>69</v>
      </c>
      <c r="B592" s="12" t="s">
        <v>70</v>
      </c>
      <c r="C592" s="12" t="s">
        <v>210</v>
      </c>
      <c r="D592" s="12" t="s">
        <v>5</v>
      </c>
      <c r="E592" s="12"/>
      <c r="F592" s="39">
        <f aca="true" t="shared" si="113" ref="F592:H597">F593</f>
        <v>4145.3</v>
      </c>
      <c r="G592" s="39">
        <f t="shared" si="113"/>
        <v>4145.3</v>
      </c>
      <c r="H592" s="39">
        <f t="shared" si="113"/>
        <v>4145.3</v>
      </c>
      <c r="I592" s="63">
        <f t="shared" si="108"/>
        <v>100</v>
      </c>
      <c r="J592" s="63">
        <f t="shared" si="109"/>
        <v>100</v>
      </c>
    </row>
    <row r="593" spans="1:10" s="16" customFormat="1" ht="31.5" customHeight="1" outlineLevel="5">
      <c r="A593" s="38" t="s">
        <v>45</v>
      </c>
      <c r="B593" s="21" t="s">
        <v>71</v>
      </c>
      <c r="C593" s="21" t="s">
        <v>246</v>
      </c>
      <c r="D593" s="21" t="s">
        <v>5</v>
      </c>
      <c r="E593" s="37"/>
      <c r="F593" s="70">
        <f t="shared" si="113"/>
        <v>4145.3</v>
      </c>
      <c r="G593" s="70">
        <f t="shared" si="113"/>
        <v>4145.3</v>
      </c>
      <c r="H593" s="70">
        <f t="shared" si="113"/>
        <v>4145.3</v>
      </c>
      <c r="I593" s="63">
        <f t="shared" si="108"/>
        <v>100</v>
      </c>
      <c r="J593" s="63">
        <f t="shared" si="109"/>
        <v>100</v>
      </c>
    </row>
    <row r="594" spans="1:10" s="16" customFormat="1" ht="31.5" customHeight="1" outlineLevel="5">
      <c r="A594" s="14" t="s">
        <v>119</v>
      </c>
      <c r="B594" s="7" t="s">
        <v>71</v>
      </c>
      <c r="C594" s="7" t="s">
        <v>211</v>
      </c>
      <c r="D594" s="7" t="s">
        <v>5</v>
      </c>
      <c r="E594" s="8"/>
      <c r="F594" s="40">
        <f t="shared" si="113"/>
        <v>4145.3</v>
      </c>
      <c r="G594" s="40">
        <f t="shared" si="113"/>
        <v>4145.3</v>
      </c>
      <c r="H594" s="40">
        <f t="shared" si="113"/>
        <v>4145.3</v>
      </c>
      <c r="I594" s="63">
        <f t="shared" si="108"/>
        <v>100</v>
      </c>
      <c r="J594" s="63">
        <f t="shared" si="109"/>
        <v>100</v>
      </c>
    </row>
    <row r="595" spans="1:10" s="16" customFormat="1" ht="31.5" outlineLevel="5">
      <c r="A595" s="14" t="s">
        <v>121</v>
      </c>
      <c r="B595" s="7" t="s">
        <v>71</v>
      </c>
      <c r="C595" s="7" t="s">
        <v>322</v>
      </c>
      <c r="D595" s="7" t="s">
        <v>5</v>
      </c>
      <c r="E595" s="7"/>
      <c r="F595" s="40">
        <f t="shared" si="113"/>
        <v>4145.3</v>
      </c>
      <c r="G595" s="40">
        <f t="shared" si="113"/>
        <v>4145.3</v>
      </c>
      <c r="H595" s="40">
        <f t="shared" si="113"/>
        <v>4145.3</v>
      </c>
      <c r="I595" s="63">
        <f t="shared" si="108"/>
        <v>100</v>
      </c>
      <c r="J595" s="63">
        <f t="shared" si="109"/>
        <v>100</v>
      </c>
    </row>
    <row r="596" spans="1:10" s="16" customFormat="1" ht="31.5" outlineLevel="5">
      <c r="A596" s="30" t="s">
        <v>157</v>
      </c>
      <c r="B596" s="13" t="s">
        <v>71</v>
      </c>
      <c r="C596" s="13" t="s">
        <v>362</v>
      </c>
      <c r="D596" s="13" t="s">
        <v>5</v>
      </c>
      <c r="E596" s="13"/>
      <c r="F596" s="41">
        <f t="shared" si="113"/>
        <v>4145.3</v>
      </c>
      <c r="G596" s="41">
        <f t="shared" si="113"/>
        <v>4145.3</v>
      </c>
      <c r="H596" s="41">
        <f t="shared" si="113"/>
        <v>4145.3</v>
      </c>
      <c r="I596" s="63">
        <f t="shared" si="108"/>
        <v>100</v>
      </c>
      <c r="J596" s="63">
        <f t="shared" si="109"/>
        <v>100</v>
      </c>
    </row>
    <row r="597" spans="1:10" s="16" customFormat="1" ht="15.75" outlineLevel="5">
      <c r="A597" s="4" t="s">
        <v>105</v>
      </c>
      <c r="B597" s="5" t="s">
        <v>71</v>
      </c>
      <c r="C597" s="5" t="s">
        <v>362</v>
      </c>
      <c r="D597" s="5" t="s">
        <v>106</v>
      </c>
      <c r="E597" s="5"/>
      <c r="F597" s="42">
        <f t="shared" si="113"/>
        <v>4145.3</v>
      </c>
      <c r="G597" s="42">
        <f t="shared" si="113"/>
        <v>4145.3</v>
      </c>
      <c r="H597" s="42">
        <f t="shared" si="113"/>
        <v>4145.3</v>
      </c>
      <c r="I597" s="63">
        <f t="shared" si="108"/>
        <v>100</v>
      </c>
      <c r="J597" s="63">
        <f t="shared" si="109"/>
        <v>100</v>
      </c>
    </row>
    <row r="598" spans="1:10" s="16" customFormat="1" ht="47.25" outlineLevel="5">
      <c r="A598" s="26" t="s">
        <v>170</v>
      </c>
      <c r="B598" s="23" t="s">
        <v>71</v>
      </c>
      <c r="C598" s="23" t="s">
        <v>362</v>
      </c>
      <c r="D598" s="23" t="s">
        <v>77</v>
      </c>
      <c r="E598" s="23"/>
      <c r="F598" s="43">
        <v>4145.3</v>
      </c>
      <c r="G598" s="43">
        <v>4145.3</v>
      </c>
      <c r="H598" s="43">
        <v>4145.3</v>
      </c>
      <c r="I598" s="63">
        <f t="shared" si="108"/>
        <v>100</v>
      </c>
      <c r="J598" s="63">
        <f t="shared" si="109"/>
        <v>100</v>
      </c>
    </row>
    <row r="599" spans="1:10" s="16" customFormat="1" ht="31.5" outlineLevel="5">
      <c r="A599" s="11" t="s">
        <v>64</v>
      </c>
      <c r="B599" s="12" t="s">
        <v>65</v>
      </c>
      <c r="C599" s="12" t="s">
        <v>246</v>
      </c>
      <c r="D599" s="12" t="s">
        <v>5</v>
      </c>
      <c r="E599" s="12"/>
      <c r="F599" s="39">
        <f aca="true" t="shared" si="114" ref="F599:H603">F600</f>
        <v>0</v>
      </c>
      <c r="G599" s="39">
        <f t="shared" si="114"/>
        <v>0</v>
      </c>
      <c r="H599" s="39">
        <f t="shared" si="114"/>
        <v>0</v>
      </c>
      <c r="I599" s="63">
        <v>0</v>
      </c>
      <c r="J599" s="63">
        <v>0</v>
      </c>
    </row>
    <row r="600" spans="1:10" s="16" customFormat="1" ht="15.75" outlineLevel="5">
      <c r="A600" s="6" t="s">
        <v>28</v>
      </c>
      <c r="B600" s="7" t="s">
        <v>66</v>
      </c>
      <c r="C600" s="7" t="s">
        <v>246</v>
      </c>
      <c r="D600" s="7" t="s">
        <v>5</v>
      </c>
      <c r="E600" s="7"/>
      <c r="F600" s="40">
        <f t="shared" si="114"/>
        <v>0</v>
      </c>
      <c r="G600" s="40">
        <f t="shared" si="114"/>
        <v>0</v>
      </c>
      <c r="H600" s="40">
        <f t="shared" si="114"/>
        <v>0</v>
      </c>
      <c r="I600" s="63">
        <v>0</v>
      </c>
      <c r="J600" s="63">
        <v>0</v>
      </c>
    </row>
    <row r="601" spans="1:10" s="16" customFormat="1" ht="31.5" outlineLevel="5">
      <c r="A601" s="14" t="s">
        <v>119</v>
      </c>
      <c r="B601" s="7" t="s">
        <v>66</v>
      </c>
      <c r="C601" s="7" t="s">
        <v>211</v>
      </c>
      <c r="D601" s="7" t="s">
        <v>5</v>
      </c>
      <c r="E601" s="7"/>
      <c r="F601" s="40">
        <f t="shared" si="114"/>
        <v>0</v>
      </c>
      <c r="G601" s="40">
        <f t="shared" si="114"/>
        <v>0</v>
      </c>
      <c r="H601" s="40">
        <f t="shared" si="114"/>
        <v>0</v>
      </c>
      <c r="I601" s="63">
        <v>0</v>
      </c>
      <c r="J601" s="63">
        <v>0</v>
      </c>
    </row>
    <row r="602" spans="1:10" s="16" customFormat="1" ht="31.5" outlineLevel="5">
      <c r="A602" s="14" t="s">
        <v>121</v>
      </c>
      <c r="B602" s="7" t="s">
        <v>66</v>
      </c>
      <c r="C602" s="7" t="s">
        <v>322</v>
      </c>
      <c r="D602" s="7" t="s">
        <v>5</v>
      </c>
      <c r="E602" s="8"/>
      <c r="F602" s="40">
        <f t="shared" si="114"/>
        <v>0</v>
      </c>
      <c r="G602" s="40">
        <f t="shared" si="114"/>
        <v>0</v>
      </c>
      <c r="H602" s="40">
        <f t="shared" si="114"/>
        <v>0</v>
      </c>
      <c r="I602" s="63">
        <v>0</v>
      </c>
      <c r="J602" s="63">
        <v>0</v>
      </c>
    </row>
    <row r="603" spans="1:10" s="16" customFormat="1" ht="31.5" outlineLevel="5">
      <c r="A603" s="24" t="s">
        <v>158</v>
      </c>
      <c r="B603" s="13" t="s">
        <v>66</v>
      </c>
      <c r="C603" s="13" t="s">
        <v>363</v>
      </c>
      <c r="D603" s="13" t="s">
        <v>5</v>
      </c>
      <c r="E603" s="13"/>
      <c r="F603" s="41">
        <f t="shared" si="114"/>
        <v>0</v>
      </c>
      <c r="G603" s="41">
        <f t="shared" si="114"/>
        <v>0</v>
      </c>
      <c r="H603" s="41">
        <f t="shared" si="114"/>
        <v>0</v>
      </c>
      <c r="I603" s="63">
        <v>0</v>
      </c>
      <c r="J603" s="63">
        <v>0</v>
      </c>
    </row>
    <row r="604" spans="1:10" s="16" customFormat="1" ht="15.75" outlineLevel="5">
      <c r="A604" s="46" t="s">
        <v>114</v>
      </c>
      <c r="B604" s="45" t="s">
        <v>66</v>
      </c>
      <c r="C604" s="45" t="s">
        <v>363</v>
      </c>
      <c r="D604" s="45" t="s">
        <v>183</v>
      </c>
      <c r="E604" s="45"/>
      <c r="F604" s="57">
        <v>0</v>
      </c>
      <c r="G604" s="57">
        <v>0</v>
      </c>
      <c r="H604" s="57">
        <v>0</v>
      </c>
      <c r="I604" s="63">
        <v>0</v>
      </c>
      <c r="J604" s="63">
        <v>0</v>
      </c>
    </row>
    <row r="605" spans="1:10" s="16" customFormat="1" ht="48" customHeight="1" outlineLevel="5">
      <c r="A605" s="11" t="s">
        <v>74</v>
      </c>
      <c r="B605" s="12" t="s">
        <v>73</v>
      </c>
      <c r="C605" s="12" t="s">
        <v>246</v>
      </c>
      <c r="D605" s="12" t="s">
        <v>5</v>
      </c>
      <c r="E605" s="12"/>
      <c r="F605" s="39">
        <f aca="true" t="shared" si="115" ref="F605:H613">F606</f>
        <v>30246.696</v>
      </c>
      <c r="G605" s="39">
        <f t="shared" si="115"/>
        <v>30594.345999999998</v>
      </c>
      <c r="H605" s="39">
        <f t="shared" si="115"/>
        <v>30594.345999999998</v>
      </c>
      <c r="I605" s="63">
        <f t="shared" si="108"/>
        <v>101.14938173743009</v>
      </c>
      <c r="J605" s="63">
        <f t="shared" si="109"/>
        <v>100</v>
      </c>
    </row>
    <row r="606" spans="1:10" s="16" customFormat="1" ht="47.25" outlineLevel="5">
      <c r="A606" s="14" t="s">
        <v>76</v>
      </c>
      <c r="B606" s="7" t="s">
        <v>75</v>
      </c>
      <c r="C606" s="7" t="s">
        <v>246</v>
      </c>
      <c r="D606" s="7" t="s">
        <v>5</v>
      </c>
      <c r="E606" s="7"/>
      <c r="F606" s="40">
        <f t="shared" si="115"/>
        <v>30246.696</v>
      </c>
      <c r="G606" s="40">
        <f t="shared" si="115"/>
        <v>30594.345999999998</v>
      </c>
      <c r="H606" s="40">
        <f t="shared" si="115"/>
        <v>30594.345999999998</v>
      </c>
      <c r="I606" s="63">
        <f t="shared" si="108"/>
        <v>101.14938173743009</v>
      </c>
      <c r="J606" s="63">
        <f t="shared" si="109"/>
        <v>100</v>
      </c>
    </row>
    <row r="607" spans="1:10" s="16" customFormat="1" ht="31.5" outlineLevel="5">
      <c r="A607" s="14" t="s">
        <v>119</v>
      </c>
      <c r="B607" s="7" t="s">
        <v>75</v>
      </c>
      <c r="C607" s="7" t="s">
        <v>211</v>
      </c>
      <c r="D607" s="7" t="s">
        <v>5</v>
      </c>
      <c r="E607" s="7"/>
      <c r="F607" s="40">
        <f t="shared" si="115"/>
        <v>30246.696</v>
      </c>
      <c r="G607" s="40">
        <f t="shared" si="115"/>
        <v>30594.345999999998</v>
      </c>
      <c r="H607" s="40">
        <f t="shared" si="115"/>
        <v>30594.345999999998</v>
      </c>
      <c r="I607" s="63">
        <f t="shared" si="108"/>
        <v>101.14938173743009</v>
      </c>
      <c r="J607" s="63">
        <f t="shared" si="109"/>
        <v>100</v>
      </c>
    </row>
    <row r="608" spans="1:10" s="16" customFormat="1" ht="31.5" outlineLevel="5">
      <c r="A608" s="14" t="s">
        <v>121</v>
      </c>
      <c r="B608" s="7" t="s">
        <v>75</v>
      </c>
      <c r="C608" s="7" t="s">
        <v>322</v>
      </c>
      <c r="D608" s="7" t="s">
        <v>5</v>
      </c>
      <c r="E608" s="8"/>
      <c r="F608" s="40">
        <f>F609+F612</f>
        <v>30246.696</v>
      </c>
      <c r="G608" s="40">
        <f>G609+G612</f>
        <v>30594.345999999998</v>
      </c>
      <c r="H608" s="40">
        <f>H609+H612</f>
        <v>30594.345999999998</v>
      </c>
      <c r="I608" s="63">
        <f t="shared" si="108"/>
        <v>101.14938173743009</v>
      </c>
      <c r="J608" s="63">
        <f t="shared" si="109"/>
        <v>100</v>
      </c>
    </row>
    <row r="609" spans="1:10" s="16" customFormat="1" ht="47.25" outlineLevel="5">
      <c r="A609" s="4" t="s">
        <v>159</v>
      </c>
      <c r="B609" s="5" t="s">
        <v>75</v>
      </c>
      <c r="C609" s="5" t="s">
        <v>364</v>
      </c>
      <c r="D609" s="5" t="s">
        <v>5</v>
      </c>
      <c r="E609" s="5"/>
      <c r="F609" s="42">
        <f t="shared" si="115"/>
        <v>7806</v>
      </c>
      <c r="G609" s="42">
        <f t="shared" si="115"/>
        <v>8153.65</v>
      </c>
      <c r="H609" s="42">
        <f t="shared" si="115"/>
        <v>8153.65</v>
      </c>
      <c r="I609" s="63">
        <f t="shared" si="108"/>
        <v>104.4536254163464</v>
      </c>
      <c r="J609" s="63">
        <f t="shared" si="109"/>
        <v>100</v>
      </c>
    </row>
    <row r="610" spans="1:10" s="16" customFormat="1" ht="15.75" outlineLevel="5">
      <c r="A610" s="4" t="s">
        <v>117</v>
      </c>
      <c r="B610" s="5" t="s">
        <v>75</v>
      </c>
      <c r="C610" s="5" t="s">
        <v>364</v>
      </c>
      <c r="D610" s="5" t="s">
        <v>118</v>
      </c>
      <c r="E610" s="5"/>
      <c r="F610" s="42">
        <f t="shared" si="115"/>
        <v>7806</v>
      </c>
      <c r="G610" s="42">
        <f t="shared" si="115"/>
        <v>8153.65</v>
      </c>
      <c r="H610" s="42">
        <f t="shared" si="115"/>
        <v>8153.65</v>
      </c>
      <c r="I610" s="63">
        <f t="shared" si="108"/>
        <v>104.4536254163464</v>
      </c>
      <c r="J610" s="63">
        <f t="shared" si="109"/>
        <v>100</v>
      </c>
    </row>
    <row r="611" spans="1:10" s="16" customFormat="1" ht="15.75" outlineLevel="5">
      <c r="A611" s="22" t="s">
        <v>115</v>
      </c>
      <c r="B611" s="23" t="s">
        <v>75</v>
      </c>
      <c r="C611" s="23" t="s">
        <v>364</v>
      </c>
      <c r="D611" s="23" t="s">
        <v>116</v>
      </c>
      <c r="E611" s="23"/>
      <c r="F611" s="43">
        <v>7806</v>
      </c>
      <c r="G611" s="43">
        <v>8153.65</v>
      </c>
      <c r="H611" s="43">
        <v>8153.65</v>
      </c>
      <c r="I611" s="63">
        <f t="shared" si="108"/>
        <v>104.4536254163464</v>
      </c>
      <c r="J611" s="63">
        <f t="shared" si="109"/>
        <v>100</v>
      </c>
    </row>
    <row r="612" spans="1:10" s="16" customFormat="1" ht="47.25" outlineLevel="5">
      <c r="A612" s="4" t="s">
        <v>276</v>
      </c>
      <c r="B612" s="5" t="s">
        <v>75</v>
      </c>
      <c r="C612" s="5" t="s">
        <v>365</v>
      </c>
      <c r="D612" s="5" t="s">
        <v>5</v>
      </c>
      <c r="E612" s="5"/>
      <c r="F612" s="42">
        <f t="shared" si="115"/>
        <v>22440.696</v>
      </c>
      <c r="G612" s="42">
        <f t="shared" si="115"/>
        <v>22440.696</v>
      </c>
      <c r="H612" s="42">
        <f t="shared" si="115"/>
        <v>22440.696</v>
      </c>
      <c r="I612" s="63">
        <f t="shared" si="108"/>
        <v>100</v>
      </c>
      <c r="J612" s="63">
        <f t="shared" si="109"/>
        <v>100</v>
      </c>
    </row>
    <row r="613" spans="1:10" s="16" customFormat="1" ht="15.75" outlineLevel="5">
      <c r="A613" s="4" t="s">
        <v>117</v>
      </c>
      <c r="B613" s="5" t="s">
        <v>75</v>
      </c>
      <c r="C613" s="5" t="s">
        <v>365</v>
      </c>
      <c r="D613" s="5" t="s">
        <v>118</v>
      </c>
      <c r="E613" s="5"/>
      <c r="F613" s="42">
        <f t="shared" si="115"/>
        <v>22440.696</v>
      </c>
      <c r="G613" s="42">
        <f t="shared" si="115"/>
        <v>22440.696</v>
      </c>
      <c r="H613" s="42">
        <f t="shared" si="115"/>
        <v>22440.696</v>
      </c>
      <c r="I613" s="63">
        <f t="shared" si="108"/>
        <v>100</v>
      </c>
      <c r="J613" s="63">
        <f t="shared" si="109"/>
        <v>100</v>
      </c>
    </row>
    <row r="614" spans="1:10" s="16" customFormat="1" ht="15.75" outlineLevel="5">
      <c r="A614" s="22" t="s">
        <v>115</v>
      </c>
      <c r="B614" s="23" t="s">
        <v>75</v>
      </c>
      <c r="C614" s="23" t="s">
        <v>365</v>
      </c>
      <c r="D614" s="23" t="s">
        <v>116</v>
      </c>
      <c r="E614" s="23"/>
      <c r="F614" s="43">
        <v>22440.696</v>
      </c>
      <c r="G614" s="43">
        <v>22440.696</v>
      </c>
      <c r="H614" s="43">
        <v>22440.696</v>
      </c>
      <c r="I614" s="63">
        <f t="shared" si="108"/>
        <v>100</v>
      </c>
      <c r="J614" s="63">
        <f t="shared" si="109"/>
        <v>100</v>
      </c>
    </row>
    <row r="615" spans="1:10" ht="18.75">
      <c r="A615" s="89" t="s">
        <v>23</v>
      </c>
      <c r="B615" s="89"/>
      <c r="C615" s="89"/>
      <c r="D615" s="89"/>
      <c r="E615" s="89"/>
      <c r="F615" s="77">
        <f>F9+F180+F187+F245+F298+F455+F498+F560+F592+F599+F605</f>
        <v>1169831.61117</v>
      </c>
      <c r="G615" s="77">
        <f>G9+G180+G187+G245+G298+G455+G498+G560+G592+G599+G605</f>
        <v>1288683.3565800001</v>
      </c>
      <c r="H615" s="77">
        <f>H9+H180+H187+H245+H298+H455+H498+H560+H592+H599+H605+0.001</f>
        <v>1234948.539</v>
      </c>
      <c r="I615" s="63">
        <f t="shared" si="108"/>
        <v>105.56635050790548</v>
      </c>
      <c r="J615" s="63">
        <f t="shared" si="109"/>
        <v>95.83025439836476</v>
      </c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88"/>
      <c r="B617" s="88"/>
      <c r="C617" s="88"/>
      <c r="D617" s="88"/>
      <c r="E617" s="88"/>
      <c r="F617" s="88"/>
    </row>
    <row r="618" spans="6:8" ht="12.75">
      <c r="F618" s="56">
        <v>1147831.6111700002</v>
      </c>
      <c r="G618" s="56">
        <v>1119807.19846</v>
      </c>
      <c r="H618" s="56">
        <v>1074222.59486</v>
      </c>
    </row>
    <row r="619" spans="6:8" ht="12.75">
      <c r="F619" s="51">
        <f>F615-F618</f>
        <v>21999.999999999767</v>
      </c>
      <c r="G619" s="51">
        <f>G615-G618</f>
        <v>168876.15812000004</v>
      </c>
      <c r="H619" s="51">
        <f>H615-H618</f>
        <v>160725.94414000004</v>
      </c>
    </row>
    <row r="620" ht="12.75">
      <c r="F620" s="51"/>
    </row>
    <row r="621" ht="12.75">
      <c r="F621" s="53"/>
    </row>
    <row r="622" ht="12.75">
      <c r="F622" s="51"/>
    </row>
    <row r="624" ht="12.75">
      <c r="F624" s="55"/>
    </row>
    <row r="628" ht="12.75">
      <c r="F628" s="51"/>
    </row>
  </sheetData>
  <sheetProtection/>
  <autoFilter ref="A8:J8"/>
  <mergeCells count="8">
    <mergeCell ref="I1:J1"/>
    <mergeCell ref="I2:J2"/>
    <mergeCell ref="I3:J3"/>
    <mergeCell ref="A617:F617"/>
    <mergeCell ref="A615:E615"/>
    <mergeCell ref="A7:H7"/>
    <mergeCell ref="A6:J6"/>
    <mergeCell ref="A5:J5"/>
  </mergeCells>
  <printOptions/>
  <pageMargins left="0.5905511811023623" right="0.1968503937007874" top="0.3937007874015748" bottom="0.3937007874015748" header="0.1968503937007874" footer="0.1968503937007874"/>
  <pageSetup fitToHeight="0" fitToWidth="1" horizontalDpi="600" verticalDpi="600" orientation="portrait" paperSize="9" scale="54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2022-01-25T02:40:25Z</cp:lastPrinted>
  <dcterms:created xsi:type="dcterms:W3CDTF">2008-11-11T04:53:42Z</dcterms:created>
  <dcterms:modified xsi:type="dcterms:W3CDTF">2022-06-22T00:33:33Z</dcterms:modified>
  <cp:category/>
  <cp:version/>
  <cp:contentType/>
  <cp:contentStatus/>
</cp:coreProperties>
</file>